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scambio\crin\Crin_condivisa\DATI MOBILITA'_SCON_STATISTICHE UFFICIO_MOBILITA\"/>
    </mc:Choice>
  </mc:AlternateContent>
  <xr:revisionPtr revIDLastSave="0" documentId="13_ncr:1_{B30A26F7-DE1E-4AF1-BEB8-6C187A9CD4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istribuz esami_ETCS aa 21-22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BC77" i="1" l="1"/>
  <c r="BD77" i="1" s="1"/>
  <c r="BE77" i="1" s="1"/>
  <c r="BC76" i="1"/>
  <c r="BD76" i="1" s="1"/>
  <c r="BE76" i="1" s="1"/>
  <c r="BC75" i="1"/>
  <c r="BD75" i="1" s="1"/>
  <c r="BE75" i="1" s="1"/>
  <c r="BC74" i="1"/>
  <c r="BD74" i="1" s="1"/>
  <c r="BE74" i="1" s="1"/>
  <c r="BC73" i="1"/>
  <c r="BD73" i="1" s="1"/>
  <c r="BE73" i="1" s="1"/>
  <c r="BC72" i="1"/>
  <c r="BD72" i="1" s="1"/>
  <c r="BE72" i="1" s="1"/>
  <c r="BC71" i="1"/>
  <c r="BD71" i="1" s="1"/>
  <c r="BE71" i="1" s="1"/>
  <c r="BC70" i="1"/>
  <c r="BD70" i="1" s="1"/>
  <c r="BE70" i="1" s="1"/>
  <c r="BC69" i="1"/>
  <c r="BD69" i="1" s="1"/>
  <c r="BE69" i="1" s="1"/>
  <c r="BC68" i="1"/>
  <c r="BD68" i="1" s="1"/>
  <c r="BE68" i="1" s="1"/>
  <c r="BC67" i="1"/>
  <c r="BD67" i="1" s="1"/>
  <c r="BE67" i="1" s="1"/>
  <c r="BC66" i="1"/>
  <c r="BD66" i="1" s="1"/>
  <c r="BE66" i="1" s="1"/>
  <c r="BC65" i="1"/>
  <c r="BD65" i="1" s="1"/>
  <c r="BE65" i="1" s="1"/>
  <c r="BC64" i="1"/>
  <c r="BD64" i="1" s="1"/>
  <c r="BE64" i="1" s="1"/>
  <c r="BC63" i="1"/>
  <c r="BD63" i="1" s="1"/>
  <c r="BE63" i="1" s="1"/>
  <c r="BC62" i="1"/>
  <c r="BD62" i="1" s="1"/>
  <c r="BE62" i="1" s="1"/>
  <c r="BC61" i="1"/>
  <c r="BD61" i="1" s="1"/>
  <c r="BE61" i="1" s="1"/>
  <c r="BC60" i="1"/>
  <c r="BD60" i="1" s="1"/>
  <c r="BE60" i="1" s="1"/>
  <c r="BC59" i="1"/>
  <c r="BD59" i="1" s="1"/>
  <c r="BE59" i="1" s="1"/>
  <c r="BC58" i="1"/>
  <c r="BD58" i="1" s="1"/>
  <c r="BE58" i="1" s="1"/>
  <c r="BC57" i="1"/>
  <c r="BD57" i="1" s="1"/>
  <c r="BE57" i="1" s="1"/>
  <c r="BC56" i="1"/>
  <c r="BD56" i="1" s="1"/>
  <c r="BE56" i="1" s="1"/>
  <c r="BC55" i="1"/>
  <c r="BD55" i="1" s="1"/>
  <c r="BE55" i="1" s="1"/>
  <c r="BC54" i="1"/>
  <c r="BD54" i="1" s="1"/>
  <c r="BE54" i="1" s="1"/>
  <c r="BC53" i="1"/>
  <c r="BD53" i="1" s="1"/>
  <c r="BE53" i="1" s="1"/>
  <c r="BC52" i="1"/>
  <c r="BD52" i="1" s="1"/>
  <c r="BE52" i="1" s="1"/>
  <c r="BC51" i="1"/>
  <c r="BD51" i="1" s="1"/>
  <c r="BE51" i="1" s="1"/>
  <c r="BC50" i="1"/>
  <c r="BD50" i="1" s="1"/>
  <c r="BE50" i="1" s="1"/>
  <c r="BC49" i="1"/>
  <c r="BD49" i="1" s="1"/>
  <c r="BE49" i="1" s="1"/>
  <c r="BC48" i="1"/>
  <c r="BD48" i="1" s="1"/>
  <c r="BE48" i="1" s="1"/>
  <c r="BC47" i="1"/>
  <c r="BD47" i="1" s="1"/>
  <c r="BE47" i="1" s="1"/>
  <c r="BC46" i="1"/>
  <c r="BD46" i="1" s="1"/>
  <c r="BE46" i="1" s="1"/>
  <c r="BC45" i="1"/>
  <c r="BD45" i="1" s="1"/>
  <c r="BE45" i="1" s="1"/>
  <c r="BC44" i="1"/>
  <c r="BD44" i="1" s="1"/>
  <c r="BE44" i="1" s="1"/>
  <c r="BC43" i="1"/>
  <c r="BD43" i="1" s="1"/>
  <c r="BE43" i="1" s="1"/>
  <c r="BC42" i="1"/>
  <c r="BD42" i="1" s="1"/>
  <c r="BE42" i="1" s="1"/>
  <c r="BC41" i="1"/>
  <c r="BD41" i="1" s="1"/>
  <c r="BE41" i="1" s="1"/>
  <c r="BC40" i="1"/>
  <c r="BD40" i="1" s="1"/>
  <c r="BE40" i="1" s="1"/>
  <c r="BC39" i="1"/>
  <c r="BD39" i="1" s="1"/>
  <c r="BE39" i="1" s="1"/>
  <c r="BC38" i="1"/>
  <c r="BD38" i="1" s="1"/>
  <c r="BE38" i="1" s="1"/>
  <c r="BC37" i="1"/>
  <c r="BD37" i="1" s="1"/>
  <c r="BE37" i="1" s="1"/>
  <c r="BC36" i="1"/>
  <c r="BD36" i="1" s="1"/>
  <c r="BE36" i="1" s="1"/>
  <c r="BC35" i="1"/>
  <c r="BD35" i="1" s="1"/>
  <c r="BE35" i="1" s="1"/>
  <c r="BC34" i="1"/>
  <c r="BD34" i="1" s="1"/>
  <c r="BE34" i="1" s="1"/>
  <c r="BC33" i="1"/>
  <c r="BD33" i="1" s="1"/>
  <c r="BE33" i="1" s="1"/>
  <c r="BC32" i="1"/>
  <c r="BD32" i="1" s="1"/>
  <c r="BE32" i="1" s="1"/>
  <c r="BC31" i="1"/>
  <c r="BD31" i="1" s="1"/>
  <c r="BE31" i="1" s="1"/>
  <c r="BC30" i="1"/>
  <c r="BD30" i="1" s="1"/>
  <c r="BE30" i="1" s="1"/>
  <c r="BC29" i="1"/>
  <c r="BD29" i="1" s="1"/>
  <c r="BE29" i="1" s="1"/>
  <c r="BC28" i="1"/>
  <c r="BD28" i="1" s="1"/>
  <c r="BE28" i="1" s="1"/>
  <c r="BC27" i="1"/>
  <c r="BD27" i="1" s="1"/>
  <c r="BE27" i="1" s="1"/>
  <c r="BC26" i="1"/>
  <c r="BD26" i="1" s="1"/>
  <c r="BE26" i="1" s="1"/>
  <c r="BC25" i="1"/>
  <c r="BD25" i="1" s="1"/>
  <c r="BE25" i="1" s="1"/>
  <c r="BC24" i="1"/>
  <c r="BD24" i="1" s="1"/>
  <c r="BE24" i="1" s="1"/>
  <c r="BC23" i="1"/>
  <c r="BD23" i="1" s="1"/>
  <c r="BE23" i="1" s="1"/>
  <c r="BC22" i="1"/>
  <c r="BD22" i="1" s="1"/>
  <c r="BE22" i="1" s="1"/>
  <c r="BC21" i="1"/>
  <c r="BD21" i="1" s="1"/>
  <c r="BE21" i="1" s="1"/>
  <c r="BC20" i="1"/>
  <c r="BD20" i="1" s="1"/>
  <c r="BE20" i="1" s="1"/>
  <c r="BC19" i="1"/>
  <c r="BD19" i="1" s="1"/>
  <c r="BE19" i="1" s="1"/>
  <c r="BC18" i="1"/>
  <c r="BD18" i="1" s="1"/>
  <c r="BE18" i="1" s="1"/>
  <c r="BI6" i="1"/>
  <c r="BL6" i="1"/>
  <c r="BC7" i="1"/>
  <c r="BD7" i="1" s="1"/>
  <c r="BC8" i="1"/>
  <c r="BD8" i="1" s="1"/>
  <c r="BE8" i="1" s="1"/>
  <c r="BC9" i="1"/>
  <c r="BD9" i="1" s="1"/>
  <c r="BE9" i="1" s="1"/>
  <c r="BC10" i="1"/>
  <c r="BD10" i="1" s="1"/>
  <c r="BE10" i="1" s="1"/>
  <c r="BC11" i="1"/>
  <c r="BD11" i="1" s="1"/>
  <c r="BE11" i="1" s="1"/>
  <c r="BC12" i="1"/>
  <c r="BD12" i="1" s="1"/>
  <c r="BE12" i="1" s="1"/>
  <c r="BC13" i="1"/>
  <c r="BD13" i="1" s="1"/>
  <c r="BE13" i="1" s="1"/>
  <c r="BC14" i="1"/>
  <c r="BD14" i="1" s="1"/>
  <c r="BE14" i="1" s="1"/>
  <c r="BC15" i="1"/>
  <c r="BD15" i="1" s="1"/>
  <c r="BE15" i="1" s="1"/>
  <c r="BC16" i="1"/>
  <c r="BD16" i="1" s="1"/>
  <c r="BE16" i="1" s="1"/>
  <c r="BC17" i="1"/>
  <c r="BD17" i="1" s="1"/>
  <c r="BE17" i="1" s="1"/>
  <c r="BC6" i="1"/>
  <c r="BD6" i="1" s="1"/>
  <c r="BE6" i="1" l="1"/>
  <c r="BA6" i="1"/>
  <c r="AW6" i="1" s="1"/>
  <c r="BE7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K7" i="1"/>
  <c r="BK8" i="1"/>
  <c r="BL8" i="1" s="1"/>
  <c r="BK9" i="1"/>
  <c r="BL9" i="1" s="1"/>
  <c r="BK10" i="1"/>
  <c r="BL10" i="1" s="1"/>
  <c r="BK11" i="1"/>
  <c r="BL11" i="1" s="1"/>
  <c r="BK12" i="1"/>
  <c r="BL12" i="1" s="1"/>
  <c r="BK13" i="1"/>
  <c r="BL13" i="1" s="1"/>
  <c r="BK14" i="1"/>
  <c r="BL14" i="1" s="1"/>
  <c r="BK15" i="1"/>
  <c r="BL15" i="1" s="1"/>
  <c r="BK16" i="1"/>
  <c r="BL16" i="1" s="1"/>
  <c r="BK17" i="1"/>
  <c r="BL17" i="1" s="1"/>
  <c r="BK18" i="1"/>
  <c r="BL18" i="1" s="1"/>
  <c r="BK19" i="1"/>
  <c r="BL19" i="1" s="1"/>
  <c r="BK20" i="1"/>
  <c r="BL20" i="1" s="1"/>
  <c r="BK21" i="1"/>
  <c r="BL21" i="1" s="1"/>
  <c r="BK22" i="1"/>
  <c r="BL22" i="1" s="1"/>
  <c r="BK23" i="1"/>
  <c r="BL23" i="1" s="1"/>
  <c r="BK24" i="1"/>
  <c r="BL24" i="1" s="1"/>
  <c r="BK25" i="1"/>
  <c r="BL25" i="1" s="1"/>
  <c r="BK26" i="1"/>
  <c r="BL26" i="1" s="1"/>
  <c r="BK27" i="1"/>
  <c r="BL27" i="1" s="1"/>
  <c r="BK28" i="1"/>
  <c r="BL28" i="1" s="1"/>
  <c r="BK29" i="1"/>
  <c r="BL29" i="1" s="1"/>
  <c r="BK30" i="1"/>
  <c r="BL30" i="1" s="1"/>
  <c r="BK31" i="1"/>
  <c r="BL31" i="1" s="1"/>
  <c r="BK32" i="1"/>
  <c r="BL32" i="1" s="1"/>
  <c r="BK33" i="1"/>
  <c r="BL33" i="1" s="1"/>
  <c r="BK34" i="1"/>
  <c r="BL34" i="1" s="1"/>
  <c r="BK35" i="1"/>
  <c r="BL35" i="1" s="1"/>
  <c r="BK36" i="1"/>
  <c r="BL36" i="1" s="1"/>
  <c r="BK37" i="1"/>
  <c r="BL37" i="1" s="1"/>
  <c r="BK38" i="1"/>
  <c r="BL38" i="1" s="1"/>
  <c r="BK39" i="1"/>
  <c r="BL39" i="1" s="1"/>
  <c r="BK40" i="1"/>
  <c r="BL40" i="1" s="1"/>
  <c r="BK41" i="1"/>
  <c r="BL41" i="1" s="1"/>
  <c r="BK42" i="1"/>
  <c r="BL42" i="1" s="1"/>
  <c r="BK43" i="1"/>
  <c r="BL43" i="1" s="1"/>
  <c r="BK44" i="1"/>
  <c r="BL44" i="1" s="1"/>
  <c r="BK45" i="1"/>
  <c r="BL45" i="1" s="1"/>
  <c r="BK46" i="1"/>
  <c r="BL46" i="1" s="1"/>
  <c r="BK47" i="1"/>
  <c r="BL47" i="1" s="1"/>
  <c r="BK48" i="1"/>
  <c r="BL48" i="1" s="1"/>
  <c r="BK49" i="1"/>
  <c r="BL49" i="1" s="1"/>
  <c r="BK50" i="1"/>
  <c r="BL50" i="1" s="1"/>
  <c r="BK51" i="1"/>
  <c r="BL51" i="1" s="1"/>
  <c r="BK52" i="1"/>
  <c r="BL52" i="1" s="1"/>
  <c r="BK53" i="1"/>
  <c r="BL53" i="1" s="1"/>
  <c r="BK54" i="1"/>
  <c r="BL54" i="1" s="1"/>
  <c r="BK55" i="1"/>
  <c r="BL55" i="1" s="1"/>
  <c r="BK56" i="1"/>
  <c r="BL56" i="1" s="1"/>
  <c r="BK57" i="1"/>
  <c r="BL57" i="1" s="1"/>
  <c r="BK58" i="1"/>
  <c r="BL58" i="1" s="1"/>
  <c r="BK59" i="1"/>
  <c r="BL59" i="1" s="1"/>
  <c r="BK60" i="1"/>
  <c r="BL60" i="1" s="1"/>
  <c r="BK61" i="1"/>
  <c r="BL61" i="1" s="1"/>
  <c r="BK62" i="1"/>
  <c r="BL62" i="1" s="1"/>
  <c r="BK63" i="1"/>
  <c r="BL63" i="1" s="1"/>
  <c r="BK64" i="1"/>
  <c r="BL64" i="1" s="1"/>
  <c r="BK65" i="1"/>
  <c r="BL65" i="1" s="1"/>
  <c r="BK66" i="1"/>
  <c r="BL66" i="1" s="1"/>
  <c r="BK67" i="1"/>
  <c r="BL67" i="1" s="1"/>
  <c r="BK68" i="1"/>
  <c r="BL68" i="1" s="1"/>
  <c r="BK69" i="1"/>
  <c r="BL69" i="1" s="1"/>
  <c r="BK70" i="1"/>
  <c r="BL70" i="1" s="1"/>
  <c r="BK71" i="1"/>
  <c r="BL71" i="1" s="1"/>
  <c r="BK72" i="1"/>
  <c r="BL72" i="1" s="1"/>
  <c r="BK73" i="1"/>
  <c r="BL73" i="1" s="1"/>
  <c r="BK74" i="1"/>
  <c r="BL74" i="1" s="1"/>
  <c r="BK75" i="1"/>
  <c r="BL75" i="1" s="1"/>
  <c r="BK76" i="1"/>
  <c r="BL76" i="1" s="1"/>
  <c r="BK77" i="1"/>
  <c r="BL77" i="1" s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AZ7" i="1"/>
  <c r="BA7" i="1" s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AS6" i="1" l="1"/>
  <c r="AX6" i="1"/>
  <c r="BI41" i="1"/>
  <c r="BA41" i="1" s="1"/>
  <c r="BI43" i="1"/>
  <c r="BA43" i="1" s="1"/>
  <c r="BI10" i="1"/>
  <c r="BA10" i="1" s="1"/>
  <c r="BI16" i="1"/>
  <c r="BA16" i="1" s="1"/>
  <c r="BI61" i="1"/>
  <c r="BA61" i="1" s="1"/>
  <c r="BI44" i="1"/>
  <c r="BA44" i="1" s="1"/>
  <c r="BI22" i="1"/>
  <c r="BA22" i="1" s="1"/>
  <c r="BL7" i="1"/>
  <c r="BI7" i="1"/>
  <c r="BI20" i="1"/>
  <c r="BA20" i="1" s="1"/>
  <c r="BI63" i="1"/>
  <c r="BA63" i="1" s="1"/>
  <c r="BI59" i="1"/>
  <c r="BA59" i="1" s="1"/>
  <c r="BI52" i="1"/>
  <c r="BA52" i="1" s="1"/>
  <c r="BI76" i="1"/>
  <c r="BA76" i="1" s="1"/>
  <c r="BI42" i="1"/>
  <c r="BA42" i="1" s="1"/>
  <c r="BI11" i="1"/>
  <c r="BA11" i="1" s="1"/>
  <c r="BI70" i="1"/>
  <c r="BA70" i="1" s="1"/>
  <c r="BI64" i="1"/>
  <c r="BA64" i="1" s="1"/>
  <c r="BI47" i="1"/>
  <c r="BA47" i="1" s="1"/>
  <c r="BI75" i="1"/>
  <c r="BA75" i="1" s="1"/>
  <c r="BI29" i="1"/>
  <c r="BA29" i="1" s="1"/>
  <c r="BI17" i="1"/>
  <c r="BA17" i="1" s="1"/>
  <c r="BI62" i="1"/>
  <c r="BA62" i="1" s="1"/>
  <c r="BI54" i="1"/>
  <c r="BA54" i="1" s="1"/>
  <c r="BI48" i="1"/>
  <c r="BA48" i="1" s="1"/>
  <c r="BI68" i="1"/>
  <c r="BA68" i="1" s="1"/>
  <c r="BI39" i="1"/>
  <c r="BA39" i="1" s="1"/>
  <c r="BI33" i="1"/>
  <c r="BA33" i="1" s="1"/>
  <c r="BI28" i="1"/>
  <c r="BA28" i="1" s="1"/>
  <c r="BI15" i="1"/>
  <c r="BA15" i="1" s="1"/>
  <c r="AW7" i="1"/>
  <c r="BI53" i="1"/>
  <c r="BA53" i="1" s="1"/>
  <c r="BI14" i="1"/>
  <c r="BA14" i="1" s="1"/>
  <c r="BI55" i="1"/>
  <c r="BA55" i="1" s="1"/>
  <c r="BI38" i="1"/>
  <c r="BA38" i="1" s="1"/>
  <c r="BI32" i="1"/>
  <c r="BA32" i="1" s="1"/>
  <c r="BI74" i="1"/>
  <c r="BA74" i="1" s="1"/>
  <c r="BI69" i="1"/>
  <c r="BA69" i="1" s="1"/>
  <c r="BI58" i="1"/>
  <c r="BA58" i="1" s="1"/>
  <c r="BI51" i="1"/>
  <c r="BA51" i="1" s="1"/>
  <c r="BI37" i="1"/>
  <c r="BA37" i="1" s="1"/>
  <c r="BI27" i="1"/>
  <c r="BA27" i="1" s="1"/>
  <c r="BI21" i="1"/>
  <c r="BA21" i="1" s="1"/>
  <c r="BI9" i="1"/>
  <c r="BA9" i="1" s="1"/>
  <c r="BI73" i="1"/>
  <c r="BA73" i="1" s="1"/>
  <c r="BI36" i="1"/>
  <c r="BA36" i="1" s="1"/>
  <c r="BI31" i="1"/>
  <c r="BA31" i="1" s="1"/>
  <c r="BI26" i="1"/>
  <c r="BA26" i="1" s="1"/>
  <c r="BI8" i="1"/>
  <c r="BA8" i="1" s="1"/>
  <c r="BI67" i="1"/>
  <c r="BA67" i="1" s="1"/>
  <c r="BI57" i="1"/>
  <c r="BA57" i="1" s="1"/>
  <c r="BI46" i="1"/>
  <c r="BA46" i="1" s="1"/>
  <c r="BI35" i="1"/>
  <c r="BA35" i="1" s="1"/>
  <c r="BI19" i="1"/>
  <c r="BA19" i="1" s="1"/>
  <c r="BI77" i="1"/>
  <c r="BA77" i="1" s="1"/>
  <c r="BI72" i="1"/>
  <c r="BA72" i="1" s="1"/>
  <c r="BI66" i="1"/>
  <c r="BA66" i="1" s="1"/>
  <c r="BI45" i="1"/>
  <c r="BA45" i="1" s="1"/>
  <c r="BI40" i="1"/>
  <c r="BA40" i="1" s="1"/>
  <c r="BI30" i="1"/>
  <c r="BA30" i="1" s="1"/>
  <c r="BI25" i="1"/>
  <c r="BA25" i="1" s="1"/>
  <c r="BI13" i="1"/>
  <c r="BA13" i="1" s="1"/>
  <c r="BI60" i="1"/>
  <c r="BA60" i="1" s="1"/>
  <c r="BI56" i="1"/>
  <c r="BA56" i="1" s="1"/>
  <c r="BI50" i="1"/>
  <c r="BA50" i="1" s="1"/>
  <c r="BI34" i="1"/>
  <c r="BA34" i="1" s="1"/>
  <c r="BI24" i="1"/>
  <c r="BA24" i="1" s="1"/>
  <c r="BI12" i="1"/>
  <c r="BA12" i="1" s="1"/>
  <c r="BI71" i="1"/>
  <c r="BA71" i="1" s="1"/>
  <c r="BI65" i="1"/>
  <c r="BA65" i="1" s="1"/>
  <c r="BI49" i="1"/>
  <c r="BA49" i="1" s="1"/>
  <c r="BI23" i="1"/>
  <c r="BA23" i="1" s="1"/>
  <c r="BI18" i="1"/>
  <c r="BA18" i="1" s="1"/>
  <c r="AW61" i="1" l="1"/>
  <c r="AW35" i="1"/>
  <c r="AW64" i="1"/>
  <c r="AW48" i="1"/>
  <c r="AW18" i="1"/>
  <c r="AW50" i="1"/>
  <c r="AW45" i="1"/>
  <c r="AW46" i="1"/>
  <c r="AW58" i="1"/>
  <c r="AW53" i="1"/>
  <c r="AW16" i="1"/>
  <c r="AW70" i="1"/>
  <c r="BB70" i="1"/>
  <c r="AW59" i="1"/>
  <c r="AW14" i="1"/>
  <c r="AW69" i="1"/>
  <c r="AW43" i="1"/>
  <c r="AW34" i="1"/>
  <c r="AW23" i="1"/>
  <c r="AW73" i="1"/>
  <c r="AW11" i="1"/>
  <c r="AW49" i="1"/>
  <c r="AW9" i="1"/>
  <c r="AW32" i="1"/>
  <c r="AW41" i="1"/>
  <c r="AW51" i="1"/>
  <c r="AW57" i="1"/>
  <c r="AW63" i="1"/>
  <c r="AW60" i="1"/>
  <c r="AW15" i="1"/>
  <c r="AW20" i="1"/>
  <c r="AW65" i="1"/>
  <c r="AW21" i="1"/>
  <c r="AW71" i="1"/>
  <c r="AW13" i="1"/>
  <c r="AW72" i="1"/>
  <c r="AW8" i="1"/>
  <c r="AW27" i="1"/>
  <c r="AW38" i="1"/>
  <c r="AW33" i="1"/>
  <c r="AW29" i="1"/>
  <c r="AW42" i="1"/>
  <c r="AO6" i="1"/>
  <c r="AT6" i="1"/>
  <c r="AW40" i="1"/>
  <c r="AW56" i="1"/>
  <c r="AS7" i="1"/>
  <c r="AX7" i="1"/>
  <c r="AW74" i="1"/>
  <c r="AW66" i="1"/>
  <c r="BB66" i="1"/>
  <c r="AW28" i="1"/>
  <c r="AW12" i="1"/>
  <c r="AW77" i="1"/>
  <c r="AW37" i="1"/>
  <c r="AW39" i="1"/>
  <c r="AW76" i="1"/>
  <c r="AW22" i="1"/>
  <c r="AW36" i="1"/>
  <c r="AW54" i="1"/>
  <c r="AW10" i="1"/>
  <c r="AW62" i="1"/>
  <c r="AW67" i="1"/>
  <c r="AW17" i="1"/>
  <c r="AW25" i="1"/>
  <c r="AW26" i="1"/>
  <c r="AW55" i="1"/>
  <c r="AW75" i="1"/>
  <c r="AW24" i="1"/>
  <c r="AW30" i="1"/>
  <c r="AW19" i="1"/>
  <c r="AW31" i="1"/>
  <c r="AW68" i="1"/>
  <c r="AW47" i="1"/>
  <c r="AW52" i="1"/>
  <c r="AW44" i="1"/>
  <c r="BN6" i="1"/>
  <c r="AS52" i="1" l="1"/>
  <c r="AS24" i="1"/>
  <c r="AS37" i="1"/>
  <c r="AS38" i="1"/>
  <c r="AS65" i="1"/>
  <c r="AS32" i="1"/>
  <c r="AX32" i="1"/>
  <c r="AS34" i="1"/>
  <c r="AS58" i="1"/>
  <c r="AX58" i="1"/>
  <c r="AS64" i="1"/>
  <c r="AS19" i="1"/>
  <c r="AX19" i="1"/>
  <c r="AS29" i="1"/>
  <c r="AS51" i="1"/>
  <c r="AS73" i="1"/>
  <c r="AS16" i="1"/>
  <c r="AS26" i="1"/>
  <c r="AS28" i="1"/>
  <c r="AS72" i="1"/>
  <c r="AS60" i="1"/>
  <c r="AS9" i="1"/>
  <c r="AX9" i="1"/>
  <c r="AS14" i="1"/>
  <c r="AX14" i="1"/>
  <c r="AS45" i="1"/>
  <c r="AS10" i="1"/>
  <c r="AS77" i="1"/>
  <c r="AS27" i="1"/>
  <c r="AS20" i="1"/>
  <c r="AX20" i="1"/>
  <c r="AS43" i="1"/>
  <c r="AS35" i="1"/>
  <c r="AS36" i="1"/>
  <c r="AS66" i="1"/>
  <c r="AX66" i="1"/>
  <c r="AO7" i="1"/>
  <c r="AT7" i="1"/>
  <c r="AK6" i="1"/>
  <c r="AP6" i="1"/>
  <c r="AS13" i="1"/>
  <c r="AX13" i="1"/>
  <c r="AS63" i="1"/>
  <c r="AS49" i="1"/>
  <c r="AS59" i="1"/>
  <c r="AS50" i="1"/>
  <c r="AS67" i="1"/>
  <c r="AX67" i="1"/>
  <c r="AS47" i="1"/>
  <c r="AS75" i="1"/>
  <c r="AS25" i="1"/>
  <c r="AS44" i="1"/>
  <c r="AX44" i="1"/>
  <c r="AS30" i="1"/>
  <c r="AX30" i="1"/>
  <c r="AS62" i="1"/>
  <c r="AS39" i="1"/>
  <c r="AX39" i="1"/>
  <c r="AS33" i="1"/>
  <c r="AX33" i="1"/>
  <c r="AS21" i="1"/>
  <c r="AX21" i="1"/>
  <c r="AS41" i="1"/>
  <c r="AS23" i="1"/>
  <c r="AS53" i="1"/>
  <c r="AS48" i="1"/>
  <c r="AS40" i="1"/>
  <c r="AS68" i="1"/>
  <c r="AX68" i="1"/>
  <c r="AS55" i="1"/>
  <c r="AS54" i="1"/>
  <c r="AS12" i="1"/>
  <c r="AS8" i="1"/>
  <c r="AX8" i="1"/>
  <c r="AS15" i="1"/>
  <c r="AS69" i="1"/>
  <c r="AX69" i="1"/>
  <c r="AS46" i="1"/>
  <c r="AS76" i="1"/>
  <c r="AS31" i="1"/>
  <c r="AX31" i="1"/>
  <c r="AS17" i="1"/>
  <c r="AS22" i="1"/>
  <c r="AX22" i="1"/>
  <c r="AS74" i="1"/>
  <c r="AS56" i="1"/>
  <c r="AS42" i="1"/>
  <c r="AS71" i="1"/>
  <c r="AX71" i="1"/>
  <c r="AS57" i="1"/>
  <c r="AX57" i="1"/>
  <c r="AS11" i="1"/>
  <c r="AS70" i="1"/>
  <c r="AX70" i="1"/>
  <c r="AS18" i="1"/>
  <c r="AX18" i="1"/>
  <c r="AS61" i="1"/>
  <c r="AO68" i="1" l="1"/>
  <c r="AT68" i="1"/>
  <c r="AO44" i="1"/>
  <c r="AT44" i="1"/>
  <c r="AO10" i="1"/>
  <c r="AO51" i="1"/>
  <c r="AO18" i="1"/>
  <c r="AT18" i="1"/>
  <c r="AO64" i="1"/>
  <c r="AT64" i="1"/>
  <c r="AO76" i="1"/>
  <c r="AO55" i="1"/>
  <c r="AO59" i="1"/>
  <c r="AT59" i="1"/>
  <c r="AO57" i="1"/>
  <c r="AT57" i="1"/>
  <c r="AO56" i="1"/>
  <c r="AT56" i="1"/>
  <c r="AO17" i="1"/>
  <c r="AT17" i="1"/>
  <c r="AO48" i="1"/>
  <c r="AO21" i="1"/>
  <c r="AT21" i="1"/>
  <c r="AO30" i="1"/>
  <c r="AT30" i="1"/>
  <c r="AO47" i="1"/>
  <c r="AT47" i="1"/>
  <c r="AG6" i="1"/>
  <c r="AL6" i="1"/>
  <c r="AO43" i="1"/>
  <c r="AO77" i="1"/>
  <c r="AO9" i="1"/>
  <c r="AT9" i="1"/>
  <c r="AO73" i="1"/>
  <c r="AO19" i="1"/>
  <c r="AT19" i="1"/>
  <c r="AO32" i="1"/>
  <c r="AT32" i="1"/>
  <c r="AO12" i="1"/>
  <c r="AK7" i="1"/>
  <c r="AP7" i="1"/>
  <c r="AO71" i="1"/>
  <c r="AT71" i="1"/>
  <c r="AO15" i="1"/>
  <c r="AT15" i="1"/>
  <c r="AO63" i="1"/>
  <c r="AO70" i="1"/>
  <c r="AT70" i="1"/>
  <c r="AO65" i="1"/>
  <c r="AT65" i="1"/>
  <c r="AO31" i="1"/>
  <c r="AT31" i="1"/>
  <c r="AO54" i="1"/>
  <c r="AO23" i="1"/>
  <c r="AT23" i="1"/>
  <c r="AO39" i="1"/>
  <c r="AT39" i="1"/>
  <c r="AO25" i="1"/>
  <c r="AT25" i="1"/>
  <c r="AO66" i="1"/>
  <c r="AT66" i="1"/>
  <c r="AO35" i="1"/>
  <c r="AT35" i="1"/>
  <c r="AO20" i="1"/>
  <c r="AT20" i="1"/>
  <c r="AO45" i="1"/>
  <c r="AO72" i="1"/>
  <c r="AO58" i="1"/>
  <c r="AT58" i="1"/>
  <c r="AO38" i="1"/>
  <c r="AT38" i="1"/>
  <c r="AO52" i="1"/>
  <c r="AO49" i="1"/>
  <c r="AT49" i="1"/>
  <c r="AO74" i="1"/>
  <c r="AO33" i="1"/>
  <c r="AT33" i="1"/>
  <c r="AO69" i="1"/>
  <c r="AT69" i="1"/>
  <c r="AO50" i="1"/>
  <c r="AO13" i="1"/>
  <c r="AT13" i="1"/>
  <c r="AO46" i="1"/>
  <c r="AT46" i="1"/>
  <c r="AO53" i="1"/>
  <c r="AO67" i="1"/>
  <c r="AT67" i="1"/>
  <c r="AO60" i="1"/>
  <c r="AO26" i="1"/>
  <c r="AO24" i="1"/>
  <c r="AO61" i="1"/>
  <c r="AO11" i="1"/>
  <c r="AT11" i="1"/>
  <c r="AO22" i="1"/>
  <c r="AT22" i="1"/>
  <c r="AO42" i="1"/>
  <c r="AO8" i="1"/>
  <c r="AT8" i="1"/>
  <c r="AO40" i="1"/>
  <c r="AO41" i="1"/>
  <c r="AO62" i="1"/>
  <c r="AO75" i="1"/>
  <c r="AO36" i="1"/>
  <c r="AO27" i="1"/>
  <c r="AO14" i="1"/>
  <c r="AT14" i="1"/>
  <c r="AO28" i="1"/>
  <c r="AT28" i="1"/>
  <c r="AO16" i="1"/>
  <c r="AT16" i="1"/>
  <c r="AO29" i="1"/>
  <c r="AO34" i="1"/>
  <c r="AT34" i="1"/>
  <c r="AO37" i="1"/>
  <c r="AT37" i="1"/>
  <c r="AK22" i="1" l="1"/>
  <c r="AP22" i="1"/>
  <c r="AK24" i="1"/>
  <c r="AP24" i="1"/>
  <c r="AK67" i="1"/>
  <c r="AP67" i="1"/>
  <c r="AK38" i="1"/>
  <c r="AP38" i="1"/>
  <c r="AK72" i="1"/>
  <c r="AP72" i="1"/>
  <c r="AK39" i="1"/>
  <c r="AP39" i="1"/>
  <c r="AK54" i="1"/>
  <c r="AP54" i="1"/>
  <c r="AK51" i="1"/>
  <c r="AP51" i="1"/>
  <c r="AK68" i="1"/>
  <c r="AP68" i="1"/>
  <c r="AK16" i="1"/>
  <c r="AP16" i="1"/>
  <c r="AK69" i="1"/>
  <c r="AP69" i="1"/>
  <c r="AK70" i="1"/>
  <c r="AP70" i="1"/>
  <c r="AK15" i="1"/>
  <c r="AP15" i="1"/>
  <c r="AK12" i="1"/>
  <c r="AP12" i="1"/>
  <c r="AK73" i="1"/>
  <c r="AP73" i="1"/>
  <c r="AK43" i="1"/>
  <c r="AP43" i="1"/>
  <c r="AK47" i="1"/>
  <c r="AP47" i="1"/>
  <c r="AK17" i="1"/>
  <c r="AP17" i="1"/>
  <c r="AK64" i="1"/>
  <c r="AP64" i="1"/>
  <c r="AK10" i="1"/>
  <c r="AP10" i="1"/>
  <c r="AK49" i="1"/>
  <c r="AP49" i="1"/>
  <c r="AK53" i="1"/>
  <c r="AP53" i="1"/>
  <c r="AK13" i="1"/>
  <c r="AP13" i="1"/>
  <c r="AK23" i="1"/>
  <c r="AP23" i="1"/>
  <c r="AK8" i="1"/>
  <c r="AP8" i="1"/>
  <c r="AK58" i="1"/>
  <c r="AP58" i="1"/>
  <c r="AK59" i="1"/>
  <c r="AP59" i="1"/>
  <c r="AK37" i="1"/>
  <c r="AP37" i="1"/>
  <c r="AK28" i="1"/>
  <c r="AP28" i="1"/>
  <c r="AK11" i="1"/>
  <c r="AP11" i="1"/>
  <c r="AK60" i="1"/>
  <c r="AP60" i="1"/>
  <c r="AK33" i="1"/>
  <c r="AP33" i="1"/>
  <c r="AK20" i="1"/>
  <c r="AP20" i="1"/>
  <c r="AK31" i="1"/>
  <c r="AP31" i="1"/>
  <c r="AK71" i="1"/>
  <c r="AP71" i="1"/>
  <c r="AK30" i="1"/>
  <c r="AP30" i="1"/>
  <c r="AK56" i="1"/>
  <c r="AP56" i="1"/>
  <c r="AK66" i="1"/>
  <c r="AP66" i="1"/>
  <c r="AK48" i="1"/>
  <c r="AP48" i="1"/>
  <c r="AK14" i="1"/>
  <c r="AP14" i="1"/>
  <c r="AK36" i="1"/>
  <c r="AP36" i="1"/>
  <c r="AK41" i="1"/>
  <c r="AP41" i="1"/>
  <c r="AK42" i="1"/>
  <c r="AP42" i="1"/>
  <c r="AK25" i="1"/>
  <c r="AP25" i="1"/>
  <c r="AK63" i="1"/>
  <c r="AP63" i="1"/>
  <c r="AK32" i="1"/>
  <c r="AP32" i="1"/>
  <c r="AK9" i="1"/>
  <c r="AP9" i="1"/>
  <c r="AK55" i="1"/>
  <c r="AP55" i="1"/>
  <c r="AK44" i="1"/>
  <c r="AP44" i="1"/>
  <c r="AK34" i="1"/>
  <c r="AP34" i="1"/>
  <c r="AK61" i="1"/>
  <c r="AP61" i="1"/>
  <c r="AK46" i="1"/>
  <c r="AP46" i="1"/>
  <c r="AK50" i="1"/>
  <c r="AP50" i="1"/>
  <c r="AK52" i="1"/>
  <c r="AP52" i="1"/>
  <c r="AK65" i="1"/>
  <c r="AP65" i="1"/>
  <c r="AG7" i="1"/>
  <c r="AL7" i="1"/>
  <c r="AC6" i="1"/>
  <c r="AH6" i="1"/>
  <c r="AK18" i="1"/>
  <c r="AP18" i="1"/>
  <c r="AK62" i="1"/>
  <c r="AP62" i="1"/>
  <c r="AK26" i="1"/>
  <c r="AP26" i="1"/>
  <c r="AK45" i="1"/>
  <c r="AP45" i="1"/>
  <c r="AK29" i="1"/>
  <c r="AP29" i="1"/>
  <c r="AK27" i="1"/>
  <c r="AP27" i="1"/>
  <c r="AK75" i="1"/>
  <c r="AP75" i="1"/>
  <c r="AK40" i="1"/>
  <c r="AP40" i="1"/>
  <c r="AK74" i="1"/>
  <c r="AP74" i="1"/>
  <c r="AK35" i="1"/>
  <c r="AP35" i="1"/>
  <c r="AK19" i="1"/>
  <c r="AP19" i="1"/>
  <c r="AK77" i="1"/>
  <c r="AP77" i="1"/>
  <c r="AK21" i="1"/>
  <c r="AP21" i="1"/>
  <c r="AK57" i="1"/>
  <c r="AP57" i="1"/>
  <c r="AK76" i="1"/>
  <c r="AP76" i="1"/>
  <c r="AG57" i="1" l="1"/>
  <c r="AL57" i="1"/>
  <c r="AG19" i="1"/>
  <c r="AL19" i="1"/>
  <c r="AG74" i="1"/>
  <c r="AL74" i="1"/>
  <c r="AG18" i="1"/>
  <c r="AL18" i="1"/>
  <c r="AG65" i="1"/>
  <c r="AL65" i="1"/>
  <c r="AG52" i="1"/>
  <c r="AL52" i="1"/>
  <c r="AG61" i="1"/>
  <c r="AL61" i="1"/>
  <c r="AG55" i="1"/>
  <c r="AL55" i="1"/>
  <c r="AG32" i="1"/>
  <c r="AL32" i="1"/>
  <c r="AG14" i="1"/>
  <c r="AL14" i="1"/>
  <c r="AG71" i="1"/>
  <c r="AL71" i="1"/>
  <c r="AG33" i="1"/>
  <c r="AL33" i="1"/>
  <c r="AG28" i="1"/>
  <c r="AL28" i="1"/>
  <c r="AG58" i="1"/>
  <c r="AL58" i="1"/>
  <c r="AG13" i="1"/>
  <c r="AL13" i="1"/>
  <c r="AG15" i="1"/>
  <c r="AL15" i="1"/>
  <c r="AG16" i="1"/>
  <c r="AL16" i="1"/>
  <c r="AG54" i="1"/>
  <c r="AL54" i="1"/>
  <c r="AG38" i="1"/>
  <c r="AL38" i="1"/>
  <c r="AG10" i="1"/>
  <c r="AL10" i="1"/>
  <c r="AG27" i="1"/>
  <c r="AL27" i="1"/>
  <c r="AG42" i="1"/>
  <c r="AL42" i="1"/>
  <c r="AG56" i="1"/>
  <c r="AL56" i="1"/>
  <c r="AG43" i="1"/>
  <c r="AL43" i="1"/>
  <c r="AG75" i="1"/>
  <c r="AL75" i="1"/>
  <c r="AG26" i="1"/>
  <c r="AL26" i="1"/>
  <c r="AG50" i="1"/>
  <c r="AL50" i="1"/>
  <c r="AG63" i="1"/>
  <c r="AL63" i="1"/>
  <c r="AG48" i="1"/>
  <c r="AL48" i="1"/>
  <c r="AG31" i="1"/>
  <c r="AL31" i="1"/>
  <c r="AG8" i="1"/>
  <c r="AL8" i="1"/>
  <c r="AG53" i="1"/>
  <c r="AL53" i="1"/>
  <c r="AG70" i="1"/>
  <c r="AL70" i="1"/>
  <c r="AG68" i="1"/>
  <c r="AL68" i="1"/>
  <c r="AG39" i="1"/>
  <c r="AL39" i="1"/>
  <c r="AG67" i="1"/>
  <c r="AL67" i="1"/>
  <c r="AG21" i="1"/>
  <c r="AL21" i="1"/>
  <c r="AG41" i="1"/>
  <c r="AL41" i="1"/>
  <c r="AG60" i="1"/>
  <c r="AL60" i="1"/>
  <c r="AG37" i="1"/>
  <c r="AL37" i="1"/>
  <c r="AG64" i="1"/>
  <c r="AL64" i="1"/>
  <c r="AG29" i="1"/>
  <c r="AL29" i="1"/>
  <c r="AG62" i="1"/>
  <c r="AL62" i="1"/>
  <c r="Y6" i="1"/>
  <c r="AD6" i="1"/>
  <c r="AG46" i="1"/>
  <c r="AL46" i="1"/>
  <c r="AG34" i="1"/>
  <c r="AL34" i="1"/>
  <c r="AG66" i="1"/>
  <c r="AL66" i="1"/>
  <c r="AG30" i="1"/>
  <c r="AL30" i="1"/>
  <c r="AG20" i="1"/>
  <c r="AL20" i="1"/>
  <c r="AG23" i="1"/>
  <c r="AL23" i="1"/>
  <c r="AG49" i="1"/>
  <c r="AL49" i="1"/>
  <c r="AG73" i="1"/>
  <c r="AL73" i="1"/>
  <c r="AG24" i="1"/>
  <c r="AL24" i="1"/>
  <c r="AG45" i="1"/>
  <c r="AL45" i="1"/>
  <c r="AG47" i="1"/>
  <c r="AL47" i="1"/>
  <c r="AG35" i="1"/>
  <c r="AL35" i="1"/>
  <c r="AG40" i="1"/>
  <c r="AL40" i="1"/>
  <c r="AG9" i="1"/>
  <c r="AL9" i="1"/>
  <c r="AG36" i="1"/>
  <c r="AL36" i="1"/>
  <c r="AG11" i="1"/>
  <c r="AL11" i="1"/>
  <c r="AG59" i="1"/>
  <c r="AL59" i="1"/>
  <c r="AG17" i="1"/>
  <c r="AL17" i="1"/>
  <c r="AG69" i="1"/>
  <c r="AL69" i="1"/>
  <c r="AG51" i="1"/>
  <c r="AL51" i="1"/>
  <c r="AG72" i="1"/>
  <c r="AL72" i="1"/>
  <c r="AG76" i="1"/>
  <c r="AL76" i="1"/>
  <c r="AG77" i="1"/>
  <c r="AL77" i="1"/>
  <c r="AC7" i="1"/>
  <c r="AH7" i="1"/>
  <c r="AG44" i="1"/>
  <c r="AL44" i="1"/>
  <c r="AG25" i="1"/>
  <c r="AL25" i="1"/>
  <c r="AG12" i="1"/>
  <c r="AL12" i="1"/>
  <c r="AG22" i="1"/>
  <c r="AL22" i="1"/>
  <c r="AC53" i="1" l="1"/>
  <c r="AH53" i="1"/>
  <c r="AC46" i="1"/>
  <c r="AH46" i="1"/>
  <c r="AC22" i="1"/>
  <c r="AH22" i="1"/>
  <c r="AC44" i="1"/>
  <c r="AH44" i="1"/>
  <c r="AC77" i="1"/>
  <c r="AH77" i="1"/>
  <c r="AC9" i="1"/>
  <c r="AH9" i="1"/>
  <c r="AC73" i="1"/>
  <c r="AH73" i="1"/>
  <c r="AC66" i="1"/>
  <c r="AH66" i="1"/>
  <c r="AC41" i="1"/>
  <c r="AH41" i="1"/>
  <c r="AC39" i="1"/>
  <c r="AH39" i="1"/>
  <c r="AC50" i="1"/>
  <c r="AH50" i="1"/>
  <c r="AC43" i="1"/>
  <c r="AH43" i="1"/>
  <c r="AC27" i="1"/>
  <c r="AH27" i="1"/>
  <c r="AC42" i="1"/>
  <c r="AH42" i="1"/>
  <c r="AC55" i="1"/>
  <c r="AH55" i="1"/>
  <c r="AC17" i="1"/>
  <c r="AH17" i="1"/>
  <c r="AC54" i="1"/>
  <c r="AH54" i="1"/>
  <c r="AC72" i="1"/>
  <c r="AH72" i="1"/>
  <c r="AC59" i="1"/>
  <c r="AH59" i="1"/>
  <c r="AC47" i="1"/>
  <c r="AH47" i="1"/>
  <c r="U6" i="1"/>
  <c r="Z6" i="1"/>
  <c r="AC64" i="1"/>
  <c r="AH64" i="1"/>
  <c r="AC16" i="1"/>
  <c r="AH16" i="1"/>
  <c r="AC28" i="1"/>
  <c r="AH28" i="1"/>
  <c r="AC14" i="1"/>
  <c r="AH14" i="1"/>
  <c r="AC61" i="1"/>
  <c r="AH61" i="1"/>
  <c r="AC18" i="1"/>
  <c r="AH18" i="1"/>
  <c r="AC57" i="1"/>
  <c r="AH57" i="1"/>
  <c r="AC36" i="1"/>
  <c r="AH36" i="1"/>
  <c r="AC24" i="1"/>
  <c r="AH24" i="1"/>
  <c r="AC30" i="1"/>
  <c r="AH30" i="1"/>
  <c r="AC67" i="1"/>
  <c r="AH67" i="1"/>
  <c r="AC19" i="1"/>
  <c r="AH19" i="1"/>
  <c r="AC48" i="1"/>
  <c r="AH48" i="1"/>
  <c r="AC58" i="1"/>
  <c r="AH58" i="1"/>
  <c r="AC49" i="1"/>
  <c r="AH49" i="1"/>
  <c r="AC68" i="1"/>
  <c r="AH68" i="1"/>
  <c r="AC8" i="1"/>
  <c r="AH8" i="1"/>
  <c r="AC63" i="1"/>
  <c r="AH63" i="1"/>
  <c r="AC26" i="1"/>
  <c r="AH26" i="1"/>
  <c r="AC71" i="1"/>
  <c r="AH71" i="1"/>
  <c r="AC12" i="1"/>
  <c r="AH12" i="1"/>
  <c r="AC76" i="1"/>
  <c r="AH76" i="1"/>
  <c r="AC51" i="1"/>
  <c r="AH51" i="1"/>
  <c r="AC11" i="1"/>
  <c r="AH11" i="1"/>
  <c r="AC45" i="1"/>
  <c r="AH45" i="1"/>
  <c r="AC20" i="1"/>
  <c r="AH20" i="1"/>
  <c r="AC62" i="1"/>
  <c r="AH62" i="1"/>
  <c r="AC37" i="1"/>
  <c r="AH37" i="1"/>
  <c r="AC21" i="1"/>
  <c r="AH21" i="1"/>
  <c r="AC56" i="1"/>
  <c r="AH56" i="1"/>
  <c r="AC10" i="1"/>
  <c r="AH10" i="1"/>
  <c r="AC15" i="1"/>
  <c r="AH15" i="1"/>
  <c r="AC32" i="1"/>
  <c r="AH32" i="1"/>
  <c r="AC52" i="1"/>
  <c r="AH52" i="1"/>
  <c r="AC74" i="1"/>
  <c r="AH74" i="1"/>
  <c r="AC34" i="1"/>
  <c r="AH34" i="1"/>
  <c r="AC70" i="1"/>
  <c r="AH70" i="1"/>
  <c r="AC75" i="1"/>
  <c r="AH75" i="1"/>
  <c r="AC33" i="1"/>
  <c r="AH33" i="1"/>
  <c r="AC65" i="1"/>
  <c r="AH65" i="1"/>
  <c r="AC35" i="1"/>
  <c r="AH35" i="1"/>
  <c r="AC25" i="1"/>
  <c r="AH25" i="1"/>
  <c r="Y7" i="1"/>
  <c r="AD7" i="1"/>
  <c r="AC69" i="1"/>
  <c r="AH69" i="1"/>
  <c r="AC40" i="1"/>
  <c r="AH40" i="1"/>
  <c r="AC23" i="1"/>
  <c r="AH23" i="1"/>
  <c r="AC29" i="1"/>
  <c r="AH29" i="1"/>
  <c r="AC60" i="1"/>
  <c r="AH60" i="1"/>
  <c r="AC31" i="1"/>
  <c r="AH31" i="1"/>
  <c r="AC38" i="1"/>
  <c r="AH38" i="1"/>
  <c r="AC13" i="1"/>
  <c r="AH13" i="1"/>
  <c r="Y69" i="1" l="1"/>
  <c r="AD69" i="1"/>
  <c r="Y49" i="1"/>
  <c r="AD49" i="1"/>
  <c r="Y70" i="1"/>
  <c r="AD70" i="1"/>
  <c r="Y21" i="1"/>
  <c r="AD21" i="1"/>
  <c r="Y76" i="1"/>
  <c r="AD76" i="1"/>
  <c r="Y67" i="1"/>
  <c r="AD67" i="1"/>
  <c r="Y59" i="1"/>
  <c r="AD59" i="1"/>
  <c r="Y44" i="1"/>
  <c r="AD44" i="1"/>
  <c r="Y8" i="1"/>
  <c r="AD8" i="1"/>
  <c r="Y36" i="1"/>
  <c r="AD36" i="1"/>
  <c r="Y46" i="1"/>
  <c r="AD46" i="1"/>
  <c r="Y31" i="1"/>
  <c r="AD31" i="1"/>
  <c r="Y23" i="1"/>
  <c r="AD23" i="1"/>
  <c r="Y74" i="1"/>
  <c r="AD74" i="1"/>
  <c r="Y45" i="1"/>
  <c r="AD45" i="1"/>
  <c r="Y14" i="1"/>
  <c r="AD14" i="1"/>
  <c r="Y17" i="1"/>
  <c r="AD17" i="1"/>
  <c r="Y43" i="1"/>
  <c r="AD43" i="1"/>
  <c r="Y39" i="1"/>
  <c r="AD39" i="1"/>
  <c r="Y73" i="1"/>
  <c r="AD73" i="1"/>
  <c r="Y53" i="1"/>
  <c r="AD53" i="1"/>
  <c r="Y33" i="1"/>
  <c r="AD33" i="1"/>
  <c r="Y15" i="1"/>
  <c r="AD15" i="1"/>
  <c r="Y26" i="1"/>
  <c r="AD26" i="1"/>
  <c r="Y68" i="1"/>
  <c r="AD68" i="1"/>
  <c r="Y58" i="1"/>
  <c r="AD58" i="1"/>
  <c r="Y30" i="1"/>
  <c r="AD30" i="1"/>
  <c r="Y57" i="1"/>
  <c r="AD57" i="1"/>
  <c r="Y64" i="1"/>
  <c r="AD64" i="1"/>
  <c r="U7" i="1"/>
  <c r="Z7" i="1"/>
  <c r="Y35" i="1"/>
  <c r="AD35" i="1"/>
  <c r="Y34" i="1"/>
  <c r="AD34" i="1"/>
  <c r="Y37" i="1"/>
  <c r="AD37" i="1"/>
  <c r="Y11" i="1"/>
  <c r="AD11" i="1"/>
  <c r="Y12" i="1"/>
  <c r="AD12" i="1"/>
  <c r="Y72" i="1"/>
  <c r="AD72" i="1"/>
  <c r="Y55" i="1"/>
  <c r="AD55" i="1"/>
  <c r="Y50" i="1"/>
  <c r="AD50" i="1"/>
  <c r="Y41" i="1"/>
  <c r="AD41" i="1"/>
  <c r="Y20" i="1"/>
  <c r="AD20" i="1"/>
  <c r="Y38" i="1"/>
  <c r="AD38" i="1"/>
  <c r="Y60" i="1"/>
  <c r="AD60" i="1"/>
  <c r="Y40" i="1"/>
  <c r="AD40" i="1"/>
  <c r="Y52" i="1"/>
  <c r="AD52" i="1"/>
  <c r="Y10" i="1"/>
  <c r="AD10" i="1"/>
  <c r="Y71" i="1"/>
  <c r="AD71" i="1"/>
  <c r="Y63" i="1"/>
  <c r="AD63" i="1"/>
  <c r="Y48" i="1"/>
  <c r="AD48" i="1"/>
  <c r="Y18" i="1"/>
  <c r="AD18" i="1"/>
  <c r="Y28" i="1"/>
  <c r="AD28" i="1"/>
  <c r="Q6" i="1"/>
  <c r="V6" i="1"/>
  <c r="Y9" i="1"/>
  <c r="AD9" i="1"/>
  <c r="Y32" i="1"/>
  <c r="AD32" i="1"/>
  <c r="Y16" i="1"/>
  <c r="AD16" i="1"/>
  <c r="Y27" i="1"/>
  <c r="AD27" i="1"/>
  <c r="Y25" i="1"/>
  <c r="AD25" i="1"/>
  <c r="Y65" i="1"/>
  <c r="AD65" i="1"/>
  <c r="Y75" i="1"/>
  <c r="AD75" i="1"/>
  <c r="Y62" i="1"/>
  <c r="AD62" i="1"/>
  <c r="Y24" i="1"/>
  <c r="AD24" i="1"/>
  <c r="Y42" i="1"/>
  <c r="AD42" i="1"/>
  <c r="Y66" i="1"/>
  <c r="AD66" i="1"/>
  <c r="Y22" i="1"/>
  <c r="AD22" i="1"/>
  <c r="Y13" i="1"/>
  <c r="AD13" i="1"/>
  <c r="Y29" i="1"/>
  <c r="AD29" i="1"/>
  <c r="Y56" i="1"/>
  <c r="AD56" i="1"/>
  <c r="Y51" i="1"/>
  <c r="AD51" i="1"/>
  <c r="Y19" i="1"/>
  <c r="AD19" i="1"/>
  <c r="Y61" i="1"/>
  <c r="AD61" i="1"/>
  <c r="Y47" i="1"/>
  <c r="AD47" i="1"/>
  <c r="Y54" i="1"/>
  <c r="AD54" i="1"/>
  <c r="Y77" i="1"/>
  <c r="AD77" i="1"/>
  <c r="U54" i="1" l="1"/>
  <c r="Z54" i="1"/>
  <c r="U45" i="1"/>
  <c r="Z45" i="1"/>
  <c r="U43" i="1"/>
  <c r="Z43" i="1"/>
  <c r="U23" i="1"/>
  <c r="Z23" i="1"/>
  <c r="U49" i="1"/>
  <c r="Z49" i="1"/>
  <c r="U71" i="1"/>
  <c r="Z71" i="1"/>
  <c r="U24" i="1"/>
  <c r="Z24" i="1"/>
  <c r="U25" i="1"/>
  <c r="Z25" i="1"/>
  <c r="U72" i="1"/>
  <c r="Z72" i="1"/>
  <c r="U47" i="1"/>
  <c r="Z47" i="1"/>
  <c r="U29" i="1"/>
  <c r="Z29" i="1"/>
  <c r="U18" i="1"/>
  <c r="Z18" i="1"/>
  <c r="U41" i="1"/>
  <c r="Z41" i="1"/>
  <c r="U58" i="1"/>
  <c r="Z58" i="1"/>
  <c r="U15" i="1"/>
  <c r="Z15" i="1"/>
  <c r="U53" i="1"/>
  <c r="Z53" i="1"/>
  <c r="U8" i="1"/>
  <c r="Z8" i="1"/>
  <c r="U67" i="1"/>
  <c r="Z67" i="1"/>
  <c r="U34" i="1"/>
  <c r="Z34" i="1"/>
  <c r="U22" i="1"/>
  <c r="Z22" i="1"/>
  <c r="U51" i="1"/>
  <c r="Z51" i="1"/>
  <c r="U9" i="1"/>
  <c r="Z9" i="1"/>
  <c r="U10" i="1"/>
  <c r="Z10" i="1"/>
  <c r="U12" i="1"/>
  <c r="Z12" i="1"/>
  <c r="U35" i="1"/>
  <c r="Z35" i="1"/>
  <c r="U64" i="1"/>
  <c r="Z64" i="1"/>
  <c r="U17" i="1"/>
  <c r="Z17" i="1"/>
  <c r="U74" i="1"/>
  <c r="Z74" i="1"/>
  <c r="U21" i="1"/>
  <c r="Z21" i="1"/>
  <c r="U69" i="1"/>
  <c r="Z69" i="1"/>
  <c r="U76" i="1"/>
  <c r="Z76" i="1"/>
  <c r="U66" i="1"/>
  <c r="Z66" i="1"/>
  <c r="U48" i="1"/>
  <c r="Z48" i="1"/>
  <c r="U38" i="1"/>
  <c r="Z38" i="1"/>
  <c r="U68" i="1"/>
  <c r="Z68" i="1"/>
  <c r="U73" i="1"/>
  <c r="Z73" i="1"/>
  <c r="U31" i="1"/>
  <c r="Z31" i="1"/>
  <c r="U59" i="1"/>
  <c r="Z59" i="1"/>
  <c r="U75" i="1"/>
  <c r="Z75" i="1"/>
  <c r="U27" i="1"/>
  <c r="Z27" i="1"/>
  <c r="M6" i="1"/>
  <c r="R6" i="1"/>
  <c r="U52" i="1"/>
  <c r="Z52" i="1"/>
  <c r="U50" i="1"/>
  <c r="Z50" i="1"/>
  <c r="U11" i="1"/>
  <c r="Z11" i="1"/>
  <c r="U33" i="1"/>
  <c r="Z33" i="1"/>
  <c r="U14" i="1"/>
  <c r="Z14" i="1"/>
  <c r="U44" i="1"/>
  <c r="Z44" i="1"/>
  <c r="U70" i="1"/>
  <c r="Z70" i="1"/>
  <c r="U19" i="1"/>
  <c r="Z19" i="1"/>
  <c r="U32" i="1"/>
  <c r="Z32" i="1"/>
  <c r="U30" i="1"/>
  <c r="Z30" i="1"/>
  <c r="U36" i="1"/>
  <c r="Z36" i="1"/>
  <c r="U60" i="1"/>
  <c r="Z60" i="1"/>
  <c r="U77" i="1"/>
  <c r="Z77" i="1"/>
  <c r="U61" i="1"/>
  <c r="Z61" i="1"/>
  <c r="U56" i="1"/>
  <c r="Z56" i="1"/>
  <c r="U13" i="1"/>
  <c r="Z13" i="1"/>
  <c r="U42" i="1"/>
  <c r="Z42" i="1"/>
  <c r="U65" i="1"/>
  <c r="Z65" i="1"/>
  <c r="U16" i="1"/>
  <c r="Z16" i="1"/>
  <c r="U63" i="1"/>
  <c r="Z63" i="1"/>
  <c r="Q7" i="1"/>
  <c r="V7" i="1"/>
  <c r="U57" i="1"/>
  <c r="Z57" i="1"/>
  <c r="U26" i="1"/>
  <c r="Z26" i="1"/>
  <c r="U39" i="1"/>
  <c r="Z39" i="1"/>
  <c r="U46" i="1"/>
  <c r="Z46" i="1"/>
  <c r="U62" i="1"/>
  <c r="Z62" i="1"/>
  <c r="U28" i="1"/>
  <c r="Z28" i="1"/>
  <c r="U40" i="1"/>
  <c r="Z40" i="1"/>
  <c r="U20" i="1"/>
  <c r="Z20" i="1"/>
  <c r="U55" i="1"/>
  <c r="Z55" i="1"/>
  <c r="U37" i="1"/>
  <c r="Z37" i="1"/>
  <c r="Q56" i="1" l="1"/>
  <c r="V56" i="1"/>
  <c r="Q59" i="1"/>
  <c r="V59" i="1"/>
  <c r="Q18" i="1"/>
  <c r="V18" i="1"/>
  <c r="Q72" i="1"/>
  <c r="V72" i="1"/>
  <c r="Q23" i="1"/>
  <c r="V23" i="1"/>
  <c r="Q37" i="1"/>
  <c r="V37" i="1"/>
  <c r="Q40" i="1"/>
  <c r="V40" i="1"/>
  <c r="Q57" i="1"/>
  <c r="V57" i="1"/>
  <c r="Q65" i="1"/>
  <c r="V65" i="1"/>
  <c r="Q32" i="1"/>
  <c r="V32" i="1"/>
  <c r="Q68" i="1"/>
  <c r="V68" i="1"/>
  <c r="Q66" i="1"/>
  <c r="V66" i="1"/>
  <c r="Q74" i="1"/>
  <c r="V74" i="1"/>
  <c r="Q9" i="1"/>
  <c r="V9" i="1"/>
  <c r="Q67" i="1"/>
  <c r="V67" i="1"/>
  <c r="Q15" i="1"/>
  <c r="V15" i="1"/>
  <c r="Q77" i="1"/>
  <c r="V77" i="1"/>
  <c r="Q60" i="1"/>
  <c r="V60" i="1"/>
  <c r="Q44" i="1"/>
  <c r="V44" i="1"/>
  <c r="Q11" i="1"/>
  <c r="V11" i="1"/>
  <c r="I6" i="1"/>
  <c r="N6" i="1"/>
  <c r="Q35" i="1"/>
  <c r="V35" i="1"/>
  <c r="Q22" i="1"/>
  <c r="V22" i="1"/>
  <c r="Q29" i="1"/>
  <c r="V29" i="1"/>
  <c r="Q25" i="1"/>
  <c r="V25" i="1"/>
  <c r="Q43" i="1"/>
  <c r="V43" i="1"/>
  <c r="Q39" i="1"/>
  <c r="V39" i="1"/>
  <c r="M7" i="1"/>
  <c r="R7" i="1"/>
  <c r="Q31" i="1"/>
  <c r="V31" i="1"/>
  <c r="Q38" i="1"/>
  <c r="V38" i="1"/>
  <c r="Q76" i="1"/>
  <c r="V76" i="1"/>
  <c r="Q8" i="1"/>
  <c r="V8" i="1"/>
  <c r="Q71" i="1"/>
  <c r="V71" i="1"/>
  <c r="Q26" i="1"/>
  <c r="V26" i="1"/>
  <c r="Q16" i="1"/>
  <c r="V16" i="1"/>
  <c r="Q33" i="1"/>
  <c r="V33" i="1"/>
  <c r="Q64" i="1"/>
  <c r="V64" i="1"/>
  <c r="Q55" i="1"/>
  <c r="V55" i="1"/>
  <c r="Q28" i="1"/>
  <c r="V28" i="1"/>
  <c r="Q42" i="1"/>
  <c r="V42" i="1"/>
  <c r="Q36" i="1"/>
  <c r="V36" i="1"/>
  <c r="Q19" i="1"/>
  <c r="V19" i="1"/>
  <c r="Q50" i="1"/>
  <c r="V50" i="1"/>
  <c r="Q27" i="1"/>
  <c r="V27" i="1"/>
  <c r="Q17" i="1"/>
  <c r="V17" i="1"/>
  <c r="Q12" i="1"/>
  <c r="V12" i="1"/>
  <c r="Q34" i="1"/>
  <c r="V34" i="1"/>
  <c r="Q58" i="1"/>
  <c r="V58" i="1"/>
  <c r="Q30" i="1"/>
  <c r="V30" i="1"/>
  <c r="Q52" i="1"/>
  <c r="V52" i="1"/>
  <c r="Q21" i="1"/>
  <c r="V21" i="1"/>
  <c r="Q51" i="1"/>
  <c r="V51" i="1"/>
  <c r="Q46" i="1"/>
  <c r="V46" i="1"/>
  <c r="Q63" i="1"/>
  <c r="V63" i="1"/>
  <c r="Q61" i="1"/>
  <c r="V61" i="1"/>
  <c r="Q14" i="1"/>
  <c r="V14" i="1"/>
  <c r="Q69" i="1"/>
  <c r="V69" i="1"/>
  <c r="Q47" i="1"/>
  <c r="V47" i="1"/>
  <c r="Q24" i="1"/>
  <c r="V24" i="1"/>
  <c r="Q62" i="1"/>
  <c r="V62" i="1"/>
  <c r="Q20" i="1"/>
  <c r="V20" i="1"/>
  <c r="Q13" i="1"/>
  <c r="V13" i="1"/>
  <c r="Q70" i="1"/>
  <c r="V70" i="1"/>
  <c r="Q75" i="1"/>
  <c r="V75" i="1"/>
  <c r="Q73" i="1"/>
  <c r="V73" i="1"/>
  <c r="Q48" i="1"/>
  <c r="V48" i="1"/>
  <c r="Q10" i="1"/>
  <c r="V10" i="1"/>
  <c r="Q53" i="1"/>
  <c r="V53" i="1"/>
  <c r="Q41" i="1"/>
  <c r="V41" i="1"/>
  <c r="Q49" i="1"/>
  <c r="V49" i="1"/>
  <c r="Q45" i="1"/>
  <c r="V45" i="1"/>
  <c r="Q54" i="1"/>
  <c r="V54" i="1"/>
  <c r="M52" i="1" l="1"/>
  <c r="R52" i="1"/>
  <c r="M17" i="1"/>
  <c r="R17" i="1"/>
  <c r="M51" i="1"/>
  <c r="R51" i="1"/>
  <c r="M42" i="1"/>
  <c r="R42" i="1"/>
  <c r="M43" i="1"/>
  <c r="R43" i="1"/>
  <c r="M44" i="1"/>
  <c r="R44" i="1"/>
  <c r="M67" i="1"/>
  <c r="R67" i="1"/>
  <c r="M72" i="1"/>
  <c r="R72" i="1"/>
  <c r="M27" i="1"/>
  <c r="R27" i="1"/>
  <c r="M66" i="1"/>
  <c r="R66" i="1"/>
  <c r="M41" i="1"/>
  <c r="R41" i="1"/>
  <c r="M70" i="1"/>
  <c r="R70" i="1"/>
  <c r="M61" i="1"/>
  <c r="R61" i="1"/>
  <c r="M64" i="1"/>
  <c r="R64" i="1"/>
  <c r="M26" i="1"/>
  <c r="R26" i="1"/>
  <c r="M8" i="1"/>
  <c r="R8" i="1"/>
  <c r="M35" i="1"/>
  <c r="R35" i="1"/>
  <c r="M68" i="1"/>
  <c r="R68" i="1"/>
  <c r="M57" i="1"/>
  <c r="R57" i="1"/>
  <c r="M20" i="1"/>
  <c r="R20" i="1"/>
  <c r="M30" i="1"/>
  <c r="R30" i="1"/>
  <c r="M31" i="1"/>
  <c r="R31" i="1"/>
  <c r="M22" i="1"/>
  <c r="R22" i="1"/>
  <c r="M45" i="1"/>
  <c r="R45" i="1"/>
  <c r="M62" i="1"/>
  <c r="R62" i="1"/>
  <c r="M50" i="1"/>
  <c r="R50" i="1"/>
  <c r="M28" i="1"/>
  <c r="R28" i="1"/>
  <c r="M25" i="1"/>
  <c r="R25" i="1"/>
  <c r="M60" i="1"/>
  <c r="R60" i="1"/>
  <c r="M9" i="1"/>
  <c r="R9" i="1"/>
  <c r="M34" i="1"/>
  <c r="R34" i="1"/>
  <c r="M16" i="1"/>
  <c r="R16" i="1"/>
  <c r="M54" i="1"/>
  <c r="R54" i="1"/>
  <c r="M10" i="1"/>
  <c r="R10" i="1"/>
  <c r="M53" i="1"/>
  <c r="R53" i="1"/>
  <c r="M12" i="1"/>
  <c r="R12" i="1"/>
  <c r="M76" i="1"/>
  <c r="R76" i="1"/>
  <c r="J6" i="1"/>
  <c r="BS6" i="1" s="1"/>
  <c r="BF6" i="1"/>
  <c r="BB6" i="1" s="1"/>
  <c r="M40" i="1"/>
  <c r="R40" i="1"/>
  <c r="M18" i="1"/>
  <c r="R18" i="1"/>
  <c r="M56" i="1"/>
  <c r="R56" i="1"/>
  <c r="M48" i="1"/>
  <c r="R48" i="1"/>
  <c r="M69" i="1"/>
  <c r="R69" i="1"/>
  <c r="M63" i="1"/>
  <c r="R63" i="1"/>
  <c r="M21" i="1"/>
  <c r="R21" i="1"/>
  <c r="M49" i="1"/>
  <c r="R49" i="1"/>
  <c r="M73" i="1"/>
  <c r="R73" i="1"/>
  <c r="M13" i="1"/>
  <c r="R13" i="1"/>
  <c r="M24" i="1"/>
  <c r="R24" i="1"/>
  <c r="M58" i="1"/>
  <c r="R58" i="1"/>
  <c r="M19" i="1"/>
  <c r="R19" i="1"/>
  <c r="M55" i="1"/>
  <c r="R55" i="1"/>
  <c r="M33" i="1"/>
  <c r="R33" i="1"/>
  <c r="I7" i="1"/>
  <c r="N7" i="1"/>
  <c r="M77" i="1"/>
  <c r="R77" i="1"/>
  <c r="M32" i="1"/>
  <c r="R32" i="1"/>
  <c r="M23" i="1"/>
  <c r="R23" i="1"/>
  <c r="M29" i="1"/>
  <c r="R29" i="1"/>
  <c r="M11" i="1"/>
  <c r="R11" i="1"/>
  <c r="M74" i="1"/>
  <c r="R74" i="1"/>
  <c r="M37" i="1"/>
  <c r="R37" i="1"/>
  <c r="M59" i="1"/>
  <c r="R59" i="1"/>
  <c r="M38" i="1"/>
  <c r="R38" i="1"/>
  <c r="M75" i="1"/>
  <c r="R75" i="1"/>
  <c r="M47" i="1"/>
  <c r="R47" i="1"/>
  <c r="M14" i="1"/>
  <c r="R14" i="1"/>
  <c r="M46" i="1"/>
  <c r="R46" i="1"/>
  <c r="M36" i="1"/>
  <c r="R36" i="1"/>
  <c r="M71" i="1"/>
  <c r="R71" i="1"/>
  <c r="M39" i="1"/>
  <c r="R39" i="1"/>
  <c r="M15" i="1"/>
  <c r="R15" i="1"/>
  <c r="M65" i="1"/>
  <c r="R65" i="1"/>
  <c r="BR6" i="1" l="1"/>
  <c r="I31" i="1"/>
  <c r="N31" i="1"/>
  <c r="I15" i="1"/>
  <c r="N15" i="1"/>
  <c r="I40" i="1"/>
  <c r="BF40" i="1" s="1"/>
  <c r="BB40" i="1" s="1"/>
  <c r="AX40" i="1" s="1"/>
  <c r="AT40" i="1" s="1"/>
  <c r="N40" i="1"/>
  <c r="I34" i="1"/>
  <c r="BF34" i="1" s="1"/>
  <c r="BB34" i="1" s="1"/>
  <c r="AX34" i="1" s="1"/>
  <c r="N34" i="1"/>
  <c r="I68" i="1"/>
  <c r="N68" i="1"/>
  <c r="I75" i="1"/>
  <c r="N75" i="1"/>
  <c r="I30" i="1"/>
  <c r="N30" i="1"/>
  <c r="BF30" i="1"/>
  <c r="BB30" i="1" s="1"/>
  <c r="I61" i="1"/>
  <c r="N61" i="1"/>
  <c r="I55" i="1"/>
  <c r="N55" i="1"/>
  <c r="I49" i="1"/>
  <c r="N49" i="1"/>
  <c r="I62" i="1"/>
  <c r="BF62" i="1" s="1"/>
  <c r="BB62" i="1" s="1"/>
  <c r="AX62" i="1" s="1"/>
  <c r="AT62" i="1" s="1"/>
  <c r="N62" i="1"/>
  <c r="I74" i="1"/>
  <c r="N74" i="1"/>
  <c r="J7" i="1"/>
  <c r="BT7" i="1" s="1"/>
  <c r="BF7" i="1"/>
  <c r="BB7" i="1" s="1"/>
  <c r="I48" i="1"/>
  <c r="BF48" i="1" s="1"/>
  <c r="BB48" i="1" s="1"/>
  <c r="AX48" i="1" s="1"/>
  <c r="AT48" i="1" s="1"/>
  <c r="N48" i="1"/>
  <c r="I53" i="1"/>
  <c r="BF53" i="1" s="1"/>
  <c r="BB53" i="1" s="1"/>
  <c r="AX53" i="1" s="1"/>
  <c r="AT53" i="1" s="1"/>
  <c r="N53" i="1"/>
  <c r="I46" i="1"/>
  <c r="N46" i="1"/>
  <c r="I24" i="1"/>
  <c r="N24" i="1"/>
  <c r="I21" i="1"/>
  <c r="BF21" i="1" s="1"/>
  <c r="BB21" i="1" s="1"/>
  <c r="N21" i="1"/>
  <c r="I23" i="1"/>
  <c r="N23" i="1"/>
  <c r="I19" i="1"/>
  <c r="N19" i="1"/>
  <c r="I76" i="1"/>
  <c r="N76" i="1"/>
  <c r="I10" i="1"/>
  <c r="N10" i="1"/>
  <c r="I60" i="1"/>
  <c r="N60" i="1"/>
  <c r="I50" i="1"/>
  <c r="N50" i="1"/>
  <c r="I45" i="1"/>
  <c r="N45" i="1"/>
  <c r="I26" i="1"/>
  <c r="N26" i="1"/>
  <c r="I27" i="1"/>
  <c r="N27" i="1"/>
  <c r="I17" i="1"/>
  <c r="N17" i="1"/>
  <c r="I66" i="1"/>
  <c r="BF66" i="1" s="1"/>
  <c r="N66" i="1"/>
  <c r="I39" i="1"/>
  <c r="N39" i="1"/>
  <c r="I59" i="1"/>
  <c r="BF59" i="1" s="1"/>
  <c r="BB59" i="1" s="1"/>
  <c r="AX59" i="1" s="1"/>
  <c r="N59" i="1"/>
  <c r="I11" i="1"/>
  <c r="BF11" i="1" s="1"/>
  <c r="BB11" i="1" s="1"/>
  <c r="AX11" i="1" s="1"/>
  <c r="N11" i="1"/>
  <c r="I13" i="1"/>
  <c r="BF13" i="1" s="1"/>
  <c r="BB13" i="1" s="1"/>
  <c r="N13" i="1"/>
  <c r="I56" i="1"/>
  <c r="BF56" i="1" s="1"/>
  <c r="BB56" i="1" s="1"/>
  <c r="AX56" i="1" s="1"/>
  <c r="N56" i="1"/>
  <c r="BQ6" i="1"/>
  <c r="I20" i="1"/>
  <c r="BF20" i="1" s="1"/>
  <c r="BB20" i="1" s="1"/>
  <c r="N20" i="1"/>
  <c r="I35" i="1"/>
  <c r="N35" i="1"/>
  <c r="I70" i="1"/>
  <c r="BF70" i="1" s="1"/>
  <c r="N70" i="1"/>
  <c r="I67" i="1"/>
  <c r="N67" i="1"/>
  <c r="I42" i="1"/>
  <c r="N42" i="1"/>
  <c r="I8" i="1"/>
  <c r="BF8" i="1" s="1"/>
  <c r="BB8" i="1" s="1"/>
  <c r="N8" i="1"/>
  <c r="I43" i="1"/>
  <c r="BF43" i="1" s="1"/>
  <c r="BB43" i="1" s="1"/>
  <c r="AX43" i="1" s="1"/>
  <c r="AT43" i="1" s="1"/>
  <c r="N43" i="1"/>
  <c r="I38" i="1"/>
  <c r="N38" i="1"/>
  <c r="I32" i="1"/>
  <c r="N32" i="1"/>
  <c r="BF32" i="1"/>
  <c r="BB32" i="1" s="1"/>
  <c r="I63" i="1"/>
  <c r="BF63" i="1" s="1"/>
  <c r="BB63" i="1" s="1"/>
  <c r="AX63" i="1" s="1"/>
  <c r="AT63" i="1" s="1"/>
  <c r="N63" i="1"/>
  <c r="BT6" i="1"/>
  <c r="I54" i="1"/>
  <c r="N54" i="1"/>
  <c r="I64" i="1"/>
  <c r="N64" i="1"/>
  <c r="I52" i="1"/>
  <c r="N52" i="1"/>
  <c r="BF31" i="1"/>
  <c r="BB31" i="1" s="1"/>
  <c r="I28" i="1"/>
  <c r="BF28" i="1" s="1"/>
  <c r="BB28" i="1" s="1"/>
  <c r="AX28" i="1" s="1"/>
  <c r="N28" i="1"/>
  <c r="I14" i="1"/>
  <c r="N14" i="1"/>
  <c r="I33" i="1"/>
  <c r="BF33" i="1" s="1"/>
  <c r="BB33" i="1" s="1"/>
  <c r="N33" i="1"/>
  <c r="I65" i="1"/>
  <c r="N65" i="1"/>
  <c r="I71" i="1"/>
  <c r="N71" i="1"/>
  <c r="I29" i="1"/>
  <c r="BF29" i="1" s="1"/>
  <c r="BB29" i="1" s="1"/>
  <c r="AX29" i="1" s="1"/>
  <c r="AT29" i="1" s="1"/>
  <c r="N29" i="1"/>
  <c r="BF55" i="1"/>
  <c r="BB55" i="1" s="1"/>
  <c r="AX55" i="1" s="1"/>
  <c r="AT55" i="1" s="1"/>
  <c r="I58" i="1"/>
  <c r="N58" i="1"/>
  <c r="I73" i="1"/>
  <c r="N73" i="1"/>
  <c r="I18" i="1"/>
  <c r="BF18" i="1" s="1"/>
  <c r="BB18" i="1" s="1"/>
  <c r="N18" i="1"/>
  <c r="BP6" i="1"/>
  <c r="I12" i="1"/>
  <c r="N12" i="1"/>
  <c r="I25" i="1"/>
  <c r="N25" i="1"/>
  <c r="I22" i="1"/>
  <c r="N22" i="1"/>
  <c r="I57" i="1"/>
  <c r="BF57" i="1" s="1"/>
  <c r="BB57" i="1" s="1"/>
  <c r="N57" i="1"/>
  <c r="I41" i="1"/>
  <c r="N41" i="1"/>
  <c r="I44" i="1"/>
  <c r="BF44" i="1" s="1"/>
  <c r="BB44" i="1" s="1"/>
  <c r="N44" i="1"/>
  <c r="I51" i="1"/>
  <c r="BF51" i="1" s="1"/>
  <c r="BB51" i="1" s="1"/>
  <c r="AX51" i="1" s="1"/>
  <c r="AT51" i="1" s="1"/>
  <c r="N51" i="1"/>
  <c r="I36" i="1"/>
  <c r="BF36" i="1" s="1"/>
  <c r="BB36" i="1" s="1"/>
  <c r="AX36" i="1" s="1"/>
  <c r="AT36" i="1" s="1"/>
  <c r="N36" i="1"/>
  <c r="I47" i="1"/>
  <c r="N47" i="1"/>
  <c r="I9" i="1"/>
  <c r="N9" i="1"/>
  <c r="BF49" i="1"/>
  <c r="BB49" i="1" s="1"/>
  <c r="AX49" i="1" s="1"/>
  <c r="BF15" i="1"/>
  <c r="BB15" i="1" s="1"/>
  <c r="AX15" i="1" s="1"/>
  <c r="I37" i="1"/>
  <c r="N37" i="1"/>
  <c r="I77" i="1"/>
  <c r="BF77" i="1" s="1"/>
  <c r="BB77" i="1" s="1"/>
  <c r="AX77" i="1" s="1"/>
  <c r="AT77" i="1" s="1"/>
  <c r="N77" i="1"/>
  <c r="I69" i="1"/>
  <c r="BF69" i="1" s="1"/>
  <c r="BB69" i="1" s="1"/>
  <c r="N69" i="1"/>
  <c r="I16" i="1"/>
  <c r="BF16" i="1" s="1"/>
  <c r="BB16" i="1" s="1"/>
  <c r="AX16" i="1" s="1"/>
  <c r="N16" i="1"/>
  <c r="I72" i="1"/>
  <c r="N72" i="1"/>
  <c r="BP7" i="1" l="1"/>
  <c r="BS7" i="1"/>
  <c r="BQ7" i="1"/>
  <c r="BU6" i="1"/>
  <c r="BR7" i="1"/>
  <c r="J14" i="1"/>
  <c r="J73" i="1"/>
  <c r="J71" i="1"/>
  <c r="BF71" i="1"/>
  <c r="BB71" i="1" s="1"/>
  <c r="J64" i="1"/>
  <c r="J54" i="1"/>
  <c r="BF54" i="1"/>
  <c r="BB54" i="1" s="1"/>
  <c r="AX54" i="1" s="1"/>
  <c r="AT54" i="1" s="1"/>
  <c r="J38" i="1"/>
  <c r="J35" i="1"/>
  <c r="J26" i="1"/>
  <c r="J10" i="1"/>
  <c r="BF10" i="1"/>
  <c r="BB10" i="1" s="1"/>
  <c r="AX10" i="1" s="1"/>
  <c r="AT10" i="1" s="1"/>
  <c r="J23" i="1"/>
  <c r="BF23" i="1"/>
  <c r="BB23" i="1" s="1"/>
  <c r="AX23" i="1" s="1"/>
  <c r="BS23" i="1" s="1"/>
  <c r="J61" i="1"/>
  <c r="BF61" i="1"/>
  <c r="BB61" i="1" s="1"/>
  <c r="AX61" i="1" s="1"/>
  <c r="AT61" i="1" s="1"/>
  <c r="J31" i="1"/>
  <c r="BS31" i="1" s="1"/>
  <c r="BF38" i="1"/>
  <c r="BB38" i="1" s="1"/>
  <c r="AX38" i="1" s="1"/>
  <c r="J72" i="1"/>
  <c r="J37" i="1"/>
  <c r="BF37" i="1"/>
  <c r="BB37" i="1" s="1"/>
  <c r="AX37" i="1" s="1"/>
  <c r="J47" i="1"/>
  <c r="J51" i="1"/>
  <c r="BS51" i="1" s="1"/>
  <c r="J25" i="1"/>
  <c r="BF25" i="1"/>
  <c r="BB25" i="1" s="1"/>
  <c r="AX25" i="1" s="1"/>
  <c r="J42" i="1"/>
  <c r="J13" i="1"/>
  <c r="BT13" i="1" s="1"/>
  <c r="J66" i="1"/>
  <c r="BP66" i="1" s="1"/>
  <c r="J46" i="1"/>
  <c r="BF46" i="1"/>
  <c r="BB46" i="1" s="1"/>
  <c r="AX46" i="1" s="1"/>
  <c r="BF42" i="1"/>
  <c r="BB42" i="1" s="1"/>
  <c r="AX42" i="1" s="1"/>
  <c r="AT42" i="1" s="1"/>
  <c r="J24" i="1"/>
  <c r="BF24" i="1"/>
  <c r="BB24" i="1" s="1"/>
  <c r="AX24" i="1" s="1"/>
  <c r="AT24" i="1" s="1"/>
  <c r="J68" i="1"/>
  <c r="J58" i="1"/>
  <c r="BF58" i="1"/>
  <c r="BB58" i="1" s="1"/>
  <c r="J65" i="1"/>
  <c r="BF65" i="1"/>
  <c r="BB65" i="1" s="1"/>
  <c r="AX65" i="1" s="1"/>
  <c r="J43" i="1"/>
  <c r="BS43" i="1" s="1"/>
  <c r="J45" i="1"/>
  <c r="BF45" i="1"/>
  <c r="BB45" i="1" s="1"/>
  <c r="AX45" i="1" s="1"/>
  <c r="AT45" i="1" s="1"/>
  <c r="J76" i="1"/>
  <c r="BF76" i="1"/>
  <c r="BB76" i="1" s="1"/>
  <c r="AX76" i="1" s="1"/>
  <c r="AT76" i="1" s="1"/>
  <c r="J62" i="1"/>
  <c r="BS62" i="1" s="1"/>
  <c r="J34" i="1"/>
  <c r="BR34" i="1" s="1"/>
  <c r="J57" i="1"/>
  <c r="BS57" i="1" s="1"/>
  <c r="J12" i="1"/>
  <c r="BF12" i="1"/>
  <c r="BB12" i="1" s="1"/>
  <c r="AX12" i="1" s="1"/>
  <c r="AT12" i="1" s="1"/>
  <c r="J52" i="1"/>
  <c r="BF52" i="1"/>
  <c r="BB52" i="1" s="1"/>
  <c r="AX52" i="1" s="1"/>
  <c r="AT52" i="1" s="1"/>
  <c r="J63" i="1"/>
  <c r="BR63" i="1" s="1"/>
  <c r="J67" i="1"/>
  <c r="J20" i="1"/>
  <c r="BQ20" i="1" s="1"/>
  <c r="J11" i="1"/>
  <c r="BQ11" i="1" s="1"/>
  <c r="J17" i="1"/>
  <c r="BF17" i="1"/>
  <c r="BB17" i="1" s="1"/>
  <c r="AX17" i="1" s="1"/>
  <c r="J53" i="1"/>
  <c r="BS53" i="1" s="1"/>
  <c r="J30" i="1"/>
  <c r="BQ30" i="1" s="1"/>
  <c r="BF35" i="1"/>
  <c r="BB35" i="1" s="1"/>
  <c r="AX35" i="1" s="1"/>
  <c r="BF14" i="1"/>
  <c r="BB14" i="1" s="1"/>
  <c r="J39" i="1"/>
  <c r="BF39" i="1"/>
  <c r="BB39" i="1" s="1"/>
  <c r="BF68" i="1"/>
  <c r="BB68" i="1" s="1"/>
  <c r="J69" i="1"/>
  <c r="BS69" i="1" s="1"/>
  <c r="J36" i="1"/>
  <c r="BP36" i="1" s="1"/>
  <c r="J44" i="1"/>
  <c r="BP44" i="1" s="1"/>
  <c r="J28" i="1"/>
  <c r="BR28" i="1" s="1"/>
  <c r="J50" i="1"/>
  <c r="J19" i="1"/>
  <c r="BF19" i="1"/>
  <c r="BB19" i="1" s="1"/>
  <c r="J49" i="1"/>
  <c r="BT49" i="1" s="1"/>
  <c r="J40" i="1"/>
  <c r="BQ40" i="1" s="1"/>
  <c r="BF73" i="1"/>
  <c r="BB73" i="1" s="1"/>
  <c r="AX73" i="1" s="1"/>
  <c r="AT73" i="1" s="1"/>
  <c r="BT73" i="1" s="1"/>
  <c r="BF67" i="1"/>
  <c r="BB67" i="1" s="1"/>
  <c r="J41" i="1"/>
  <c r="J74" i="1"/>
  <c r="BF72" i="1"/>
  <c r="BB72" i="1" s="1"/>
  <c r="AX72" i="1" s="1"/>
  <c r="AT72" i="1" s="1"/>
  <c r="BR72" i="1" s="1"/>
  <c r="J9" i="1"/>
  <c r="BF41" i="1"/>
  <c r="BB41" i="1" s="1"/>
  <c r="AX41" i="1" s="1"/>
  <c r="AT41" i="1" s="1"/>
  <c r="J22" i="1"/>
  <c r="BF22" i="1"/>
  <c r="BB22" i="1" s="1"/>
  <c r="J33" i="1"/>
  <c r="BT33" i="1" s="1"/>
  <c r="J8" i="1"/>
  <c r="BR8" i="1" s="1"/>
  <c r="J59" i="1"/>
  <c r="BT59" i="1" s="1"/>
  <c r="J27" i="1"/>
  <c r="BF27" i="1"/>
  <c r="BB27" i="1" s="1"/>
  <c r="AX27" i="1" s="1"/>
  <c r="AT27" i="1" s="1"/>
  <c r="J21" i="1"/>
  <c r="BT21" i="1" s="1"/>
  <c r="J48" i="1"/>
  <c r="BS48" i="1" s="1"/>
  <c r="BF74" i="1"/>
  <c r="BB74" i="1" s="1"/>
  <c r="AX74" i="1" s="1"/>
  <c r="AT74" i="1" s="1"/>
  <c r="J75" i="1"/>
  <c r="BF75" i="1"/>
  <c r="BB75" i="1" s="1"/>
  <c r="AX75" i="1" s="1"/>
  <c r="AT75" i="1" s="1"/>
  <c r="BF47" i="1"/>
  <c r="BB47" i="1" s="1"/>
  <c r="AX47" i="1" s="1"/>
  <c r="BF50" i="1"/>
  <c r="BB50" i="1" s="1"/>
  <c r="AX50" i="1" s="1"/>
  <c r="AT50" i="1" s="1"/>
  <c r="J16" i="1"/>
  <c r="BR16" i="1" s="1"/>
  <c r="J77" i="1"/>
  <c r="BS77" i="1" s="1"/>
  <c r="J18" i="1"/>
  <c r="BT18" i="1" s="1"/>
  <c r="J29" i="1"/>
  <c r="BT29" i="1" s="1"/>
  <c r="BF64" i="1"/>
  <c r="BB64" i="1" s="1"/>
  <c r="AX64" i="1" s="1"/>
  <c r="BT64" i="1" s="1"/>
  <c r="J32" i="1"/>
  <c r="BP32" i="1" s="1"/>
  <c r="J70" i="1"/>
  <c r="BP70" i="1" s="1"/>
  <c r="J56" i="1"/>
  <c r="BT56" i="1" s="1"/>
  <c r="BF26" i="1"/>
  <c r="BB26" i="1" s="1"/>
  <c r="AX26" i="1" s="1"/>
  <c r="AT26" i="1" s="1"/>
  <c r="BS26" i="1" s="1"/>
  <c r="J60" i="1"/>
  <c r="BF60" i="1"/>
  <c r="BB60" i="1" s="1"/>
  <c r="AX60" i="1" s="1"/>
  <c r="AT60" i="1" s="1"/>
  <c r="J55" i="1"/>
  <c r="BS55" i="1" s="1"/>
  <c r="J15" i="1"/>
  <c r="BP15" i="1" s="1"/>
  <c r="BF9" i="1"/>
  <c r="BB9" i="1" s="1"/>
  <c r="BQ38" i="1" l="1"/>
  <c r="BU7" i="1"/>
  <c r="BR10" i="1"/>
  <c r="BR22" i="1"/>
  <c r="BT55" i="1"/>
  <c r="BP69" i="1"/>
  <c r="BP53" i="1"/>
  <c r="BR74" i="1"/>
  <c r="BT54" i="1"/>
  <c r="BT39" i="1"/>
  <c r="BP75" i="1"/>
  <c r="BQ8" i="1"/>
  <c r="BR19" i="1"/>
  <c r="BT76" i="1"/>
  <c r="BS60" i="1"/>
  <c r="BS28" i="1"/>
  <c r="BP9" i="1"/>
  <c r="BP55" i="1"/>
  <c r="BS50" i="1"/>
  <c r="BR40" i="1"/>
  <c r="BR55" i="1"/>
  <c r="BT47" i="1"/>
  <c r="BT36" i="1"/>
  <c r="BQ70" i="1"/>
  <c r="BT77" i="1"/>
  <c r="BS16" i="1"/>
  <c r="BP48" i="1"/>
  <c r="BT8" i="1"/>
  <c r="BT16" i="1"/>
  <c r="BT48" i="1"/>
  <c r="BP20" i="1"/>
  <c r="BQ43" i="1"/>
  <c r="BR29" i="1"/>
  <c r="BP42" i="1"/>
  <c r="BQ15" i="1"/>
  <c r="BS29" i="1"/>
  <c r="BP74" i="1"/>
  <c r="BR24" i="1"/>
  <c r="BS35" i="1"/>
  <c r="BQ12" i="1"/>
  <c r="BQ58" i="1"/>
  <c r="BR25" i="1"/>
  <c r="BP46" i="1"/>
  <c r="BT17" i="1"/>
  <c r="BP63" i="1"/>
  <c r="BR37" i="1"/>
  <c r="BQ69" i="1"/>
  <c r="BS32" i="1"/>
  <c r="BP59" i="1"/>
  <c r="BR69" i="1"/>
  <c r="BU69" i="1" s="1"/>
  <c r="BR11" i="1"/>
  <c r="BT65" i="1"/>
  <c r="BQ32" i="1"/>
  <c r="BR59" i="1"/>
  <c r="BT69" i="1"/>
  <c r="BT11" i="1"/>
  <c r="BS52" i="1"/>
  <c r="BQ24" i="1"/>
  <c r="BS39" i="1"/>
  <c r="BT15" i="1"/>
  <c r="BT70" i="1"/>
  <c r="BS59" i="1"/>
  <c r="BT14" i="1"/>
  <c r="BQ62" i="1"/>
  <c r="BP54" i="1"/>
  <c r="BT50" i="1"/>
  <c r="BT30" i="1"/>
  <c r="BS12" i="1"/>
  <c r="BQ42" i="1"/>
  <c r="BS56" i="1"/>
  <c r="BQ56" i="1"/>
  <c r="BQ27" i="1"/>
  <c r="BP30" i="1"/>
  <c r="BT24" i="1"/>
  <c r="BT72" i="1"/>
  <c r="BP56" i="1"/>
  <c r="BR15" i="1"/>
  <c r="BR56" i="1"/>
  <c r="BP16" i="1"/>
  <c r="BQ75" i="1"/>
  <c r="BQ59" i="1"/>
  <c r="BR30" i="1"/>
  <c r="BT63" i="1"/>
  <c r="BP57" i="1"/>
  <c r="BP24" i="1"/>
  <c r="BQ25" i="1"/>
  <c r="BS15" i="1"/>
  <c r="BQ16" i="1"/>
  <c r="BT74" i="1"/>
  <c r="BS49" i="1"/>
  <c r="BS68" i="1"/>
  <c r="BS30" i="1"/>
  <c r="BP11" i="1"/>
  <c r="BS63" i="1"/>
  <c r="BR57" i="1"/>
  <c r="BS45" i="1"/>
  <c r="BS24" i="1"/>
  <c r="BQ46" i="1"/>
  <c r="BR75" i="1"/>
  <c r="BQ48" i="1"/>
  <c r="BS9" i="1"/>
  <c r="BR39" i="1"/>
  <c r="BS34" i="1"/>
  <c r="BT45" i="1"/>
  <c r="BS13" i="1"/>
  <c r="BP23" i="1"/>
  <c r="BP73" i="1"/>
  <c r="BR76" i="1"/>
  <c r="BS37" i="1"/>
  <c r="BS75" i="1"/>
  <c r="BT52" i="1"/>
  <c r="BT61" i="1"/>
  <c r="BQ39" i="1"/>
  <c r="BP12" i="1"/>
  <c r="BQ77" i="1"/>
  <c r="BR12" i="1"/>
  <c r="BR43" i="1"/>
  <c r="BQ68" i="1"/>
  <c r="BT75" i="1"/>
  <c r="BR9" i="1"/>
  <c r="BT19" i="1"/>
  <c r="BP39" i="1"/>
  <c r="BR17" i="1"/>
  <c r="BP52" i="1"/>
  <c r="BT43" i="1"/>
  <c r="BR68" i="1"/>
  <c r="BS42" i="1"/>
  <c r="BR13" i="1"/>
  <c r="BS72" i="1"/>
  <c r="BQ10" i="1"/>
  <c r="BP64" i="1"/>
  <c r="BP47" i="1"/>
  <c r="BQ74" i="1"/>
  <c r="BQ9" i="1"/>
  <c r="BP14" i="1"/>
  <c r="BR77" i="1"/>
  <c r="BQ41" i="1"/>
  <c r="BR36" i="1"/>
  <c r="BR60" i="1"/>
  <c r="BR70" i="1"/>
  <c r="BP77" i="1"/>
  <c r="BT27" i="1"/>
  <c r="BS8" i="1"/>
  <c r="BS33" i="1"/>
  <c r="BR50" i="1"/>
  <c r="BS36" i="1"/>
  <c r="BS11" i="1"/>
  <c r="BQ67" i="1"/>
  <c r="BR52" i="1"/>
  <c r="BQ57" i="1"/>
  <c r="BP43" i="1"/>
  <c r="BS65" i="1"/>
  <c r="BP13" i="1"/>
  <c r="BU13" i="1" s="1"/>
  <c r="BT25" i="1"/>
  <c r="BS38" i="1"/>
  <c r="BS64" i="1"/>
  <c r="BS22" i="1"/>
  <c r="BQ71" i="1"/>
  <c r="BQ13" i="1"/>
  <c r="BS70" i="1"/>
  <c r="BP50" i="1"/>
  <c r="BP8" i="1"/>
  <c r="BU8" i="1" s="1"/>
  <c r="BQ36" i="1"/>
  <c r="BQ63" i="1"/>
  <c r="BT57" i="1"/>
  <c r="BS46" i="1"/>
  <c r="BT26" i="1"/>
  <c r="BR26" i="1"/>
  <c r="BT22" i="1"/>
  <c r="BP60" i="1"/>
  <c r="BP27" i="1"/>
  <c r="BQ33" i="1"/>
  <c r="BQ55" i="1"/>
  <c r="BR32" i="1"/>
  <c r="BP29" i="1"/>
  <c r="BP18" i="1"/>
  <c r="BR48" i="1"/>
  <c r="BR21" i="1"/>
  <c r="BR27" i="1"/>
  <c r="BP33" i="1"/>
  <c r="BR41" i="1"/>
  <c r="BT40" i="1"/>
  <c r="BP49" i="1"/>
  <c r="BT28" i="1"/>
  <c r="BR44" i="1"/>
  <c r="BQ53" i="1"/>
  <c r="BR20" i="1"/>
  <c r="BR67" i="1"/>
  <c r="BT34" i="1"/>
  <c r="BT62" i="1"/>
  <c r="BS76" i="1"/>
  <c r="BQ65" i="1"/>
  <c r="BS58" i="1"/>
  <c r="BT46" i="1"/>
  <c r="BR66" i="1"/>
  <c r="BP25" i="1"/>
  <c r="BR51" i="1"/>
  <c r="BQ72" i="1"/>
  <c r="BQ31" i="1"/>
  <c r="BP61" i="1"/>
  <c r="BP26" i="1"/>
  <c r="BQ35" i="1"/>
  <c r="BR64" i="1"/>
  <c r="BT71" i="1"/>
  <c r="BS21" i="1"/>
  <c r="BS41" i="1"/>
  <c r="BT41" i="1"/>
  <c r="BP40" i="1"/>
  <c r="BQ50" i="1"/>
  <c r="BP28" i="1"/>
  <c r="BS44" i="1"/>
  <c r="BT53" i="1"/>
  <c r="BT20" i="1"/>
  <c r="BT67" i="1"/>
  <c r="BP34" i="1"/>
  <c r="BR65" i="1"/>
  <c r="BP58" i="1"/>
  <c r="BR42" i="1"/>
  <c r="BQ51" i="1"/>
  <c r="BR31" i="1"/>
  <c r="BQ26" i="1"/>
  <c r="BR35" i="1"/>
  <c r="BP71" i="1"/>
  <c r="BR53" i="1"/>
  <c r="BQ22" i="1"/>
  <c r="BP19" i="1"/>
  <c r="BQ28" i="1"/>
  <c r="BS17" i="1"/>
  <c r="BS20" i="1"/>
  <c r="BQ45" i="1"/>
  <c r="BP68" i="1"/>
  <c r="BT42" i="1"/>
  <c r="BS25" i="1"/>
  <c r="BR47" i="1"/>
  <c r="BQ37" i="1"/>
  <c r="BR23" i="1"/>
  <c r="BT10" i="1"/>
  <c r="BR38" i="1"/>
  <c r="BR54" i="1"/>
  <c r="BQ64" i="1"/>
  <c r="BR73" i="1"/>
  <c r="BR14" i="1"/>
  <c r="BS19" i="1"/>
  <c r="BQ17" i="1"/>
  <c r="BP45" i="1"/>
  <c r="BQ66" i="1"/>
  <c r="BS47" i="1"/>
  <c r="BT37" i="1"/>
  <c r="BS61" i="1"/>
  <c r="BS10" i="1"/>
  <c r="BS54" i="1"/>
  <c r="BS73" i="1"/>
  <c r="BS14" i="1"/>
  <c r="BQ60" i="1"/>
  <c r="BR18" i="1"/>
  <c r="BP22" i="1"/>
  <c r="BT9" i="1"/>
  <c r="BQ49" i="1"/>
  <c r="BQ19" i="1"/>
  <c r="BQ44" i="1"/>
  <c r="BP17" i="1"/>
  <c r="BS67" i="1"/>
  <c r="BQ52" i="1"/>
  <c r="BT12" i="1"/>
  <c r="BP62" i="1"/>
  <c r="BP76" i="1"/>
  <c r="BR45" i="1"/>
  <c r="BR58" i="1"/>
  <c r="BT68" i="1"/>
  <c r="BT66" i="1"/>
  <c r="BT51" i="1"/>
  <c r="BP37" i="1"/>
  <c r="BT31" i="1"/>
  <c r="BQ61" i="1"/>
  <c r="BQ23" i="1"/>
  <c r="BP10" i="1"/>
  <c r="BT35" i="1"/>
  <c r="BP38" i="1"/>
  <c r="BQ54" i="1"/>
  <c r="BR71" i="1"/>
  <c r="BQ73" i="1"/>
  <c r="BQ14" i="1"/>
  <c r="BT60" i="1"/>
  <c r="BT32" i="1"/>
  <c r="BR33" i="1"/>
  <c r="BP41" i="1"/>
  <c r="BS40" i="1"/>
  <c r="BR49" i="1"/>
  <c r="BT44" i="1"/>
  <c r="BP67" i="1"/>
  <c r="BQ34" i="1"/>
  <c r="BR62" i="1"/>
  <c r="BQ76" i="1"/>
  <c r="BP65" i="1"/>
  <c r="BT58" i="1"/>
  <c r="BR46" i="1"/>
  <c r="BS66" i="1"/>
  <c r="BP51" i="1"/>
  <c r="BQ47" i="1"/>
  <c r="BP72" i="1"/>
  <c r="BP31" i="1"/>
  <c r="BR61" i="1"/>
  <c r="BT23" i="1"/>
  <c r="BP35" i="1"/>
  <c r="BT38" i="1"/>
  <c r="BS71" i="1"/>
  <c r="BS18" i="1"/>
  <c r="BP21" i="1"/>
  <c r="BQ29" i="1"/>
  <c r="BQ18" i="1"/>
  <c r="BQ21" i="1"/>
  <c r="BS27" i="1"/>
  <c r="BS74" i="1"/>
  <c r="BU53" i="1" l="1"/>
  <c r="BU11" i="1"/>
  <c r="BU48" i="1"/>
  <c r="BU24" i="1"/>
  <c r="BU77" i="1"/>
  <c r="BU15" i="1"/>
  <c r="BU51" i="1"/>
  <c r="BU55" i="1"/>
  <c r="BU16" i="1"/>
  <c r="BU46" i="1"/>
  <c r="BU36" i="1"/>
  <c r="BU19" i="1"/>
  <c r="BU43" i="1"/>
  <c r="BU39" i="1"/>
  <c r="BU49" i="1"/>
  <c r="BU73" i="1"/>
  <c r="BU74" i="1"/>
  <c r="BU59" i="1"/>
  <c r="BU30" i="1"/>
  <c r="BU57" i="1"/>
  <c r="BU63" i="1"/>
  <c r="BU54" i="1"/>
  <c r="BU70" i="1"/>
  <c r="BU61" i="1"/>
  <c r="BU32" i="1"/>
  <c r="BU28" i="1"/>
  <c r="BU23" i="1"/>
  <c r="BU56" i="1"/>
  <c r="BU34" i="1"/>
  <c r="BU44" i="1"/>
  <c r="BU64" i="1"/>
  <c r="BU37" i="1"/>
  <c r="BU76" i="1"/>
  <c r="BU66" i="1"/>
  <c r="BU50" i="1"/>
  <c r="BU20" i="1"/>
  <c r="BU12" i="1"/>
  <c r="BU21" i="1"/>
  <c r="BU52" i="1"/>
  <c r="BU68" i="1"/>
  <c r="BU41" i="1"/>
  <c r="BU9" i="1"/>
  <c r="BU14" i="1"/>
  <c r="BU29" i="1"/>
  <c r="BU75" i="1"/>
  <c r="BU17" i="1"/>
  <c r="BU42" i="1"/>
  <c r="BU47" i="1"/>
  <c r="BU71" i="1"/>
  <c r="BU58" i="1"/>
  <c r="BU26" i="1"/>
  <c r="BU18" i="1"/>
  <c r="BU60" i="1"/>
  <c r="BU35" i="1"/>
  <c r="BU62" i="1"/>
  <c r="BU40" i="1"/>
  <c r="BU72" i="1"/>
  <c r="BU33" i="1"/>
  <c r="BU67" i="1"/>
  <c r="BU38" i="1"/>
  <c r="BU22" i="1"/>
  <c r="BU45" i="1"/>
  <c r="BU65" i="1"/>
  <c r="BU27" i="1"/>
  <c r="BU31" i="1"/>
  <c r="BU10" i="1"/>
  <c r="BU25" i="1"/>
</calcChain>
</file>

<file path=xl/sharedStrings.xml><?xml version="1.0" encoding="utf-8"?>
<sst xmlns="http://schemas.openxmlformats.org/spreadsheetml/2006/main" count="406" uniqueCount="285">
  <si>
    <t>Corsi di Studio</t>
  </si>
  <si>
    <t>%</t>
  </si>
  <si>
    <t>% Cum</t>
  </si>
  <si>
    <t>DAME - DIPARTIMENTO DI AREA MEDICA</t>
  </si>
  <si>
    <t>L-2</t>
  </si>
  <si>
    <t>Classe delle lauree in Biotecnologie</t>
  </si>
  <si>
    <t>L</t>
  </si>
  <si>
    <t>BIOTECNOLOGIE</t>
  </si>
  <si>
    <t>760</t>
  </si>
  <si>
    <t>L-22</t>
  </si>
  <si>
    <t>Scienze delle attivita' motorie e sportive</t>
  </si>
  <si>
    <t>SCIENZE MOTORIE</t>
  </si>
  <si>
    <t>705</t>
  </si>
  <si>
    <t>L/SNT1</t>
  </si>
  <si>
    <t>Classe delle lauree in Professioni sanitarie, infermieristiche e professione sanitaria ostetrica</t>
  </si>
  <si>
    <t>INFERMIERISTICA (ABILITANTE ALLA PROFESSIONE SANITARIA DI INFERMIERE) PORDENONE</t>
  </si>
  <si>
    <t>782</t>
  </si>
  <si>
    <t>INFERMIERISTICA (ABILITANTE ALLA PROFESSIONE SANITARIA DI INFERMIERE) UDINE</t>
  </si>
  <si>
    <t>771</t>
  </si>
  <si>
    <t>OSTETRICIA (ABILITANTE ALLA PROFESSIONE SANITARIA DI OSTETRICA/O)</t>
  </si>
  <si>
    <t>798</t>
  </si>
  <si>
    <t>L/SNT2</t>
  </si>
  <si>
    <t>Classe delle lauree in Professioni sanitarie della riabilitazione</t>
  </si>
  <si>
    <t>EDUCAZIONE PROFESSIONALE (ABILITANTE ALLA PROFESSIONE SANITARIA DI EDUCATORE PROFESSIONALE)</t>
  </si>
  <si>
    <t>773</t>
  </si>
  <si>
    <t>FISIOTERAPIA (ABILITANTE ALLA PROFESSIONE SANITARIA DI FISIOTERAPISTA)</t>
  </si>
  <si>
    <t>774</t>
  </si>
  <si>
    <t>L/SNT3</t>
  </si>
  <si>
    <t>Classe delle lauree in Professioni sanitarie tecniche</t>
  </si>
  <si>
    <t>TECNICHE DI LABORATORIO BIOMEDICO (ABILITANTE ALLA PROFESSIONE SANITARIA DI TECNICO DI LABORATORIO BIOMEDICO)</t>
  </si>
  <si>
    <t>796</t>
  </si>
  <si>
    <t>TECNICHE DI RADIOLOGIA MEDICA, PER IMMAGINI E RADIOTERAPIA (ABILITANTE ALLA PROFESSIONE SANITARIA DI TECNICO DI RADIOLOGIA MEDICA)</t>
  </si>
  <si>
    <t>795</t>
  </si>
  <si>
    <t>L/SNT4</t>
  </si>
  <si>
    <t>Classe delle lauree in Professioni sanitarie della prevenzione</t>
  </si>
  <si>
    <t>TECNICHE DELLA PREVENZIONE NELL'AMBIENTE E NEI LUOGHI DI LAVORO (ABILITANTE ALLA PROFESSIONE SANITARIA DI TECNICO DELLA PREVENZIONE NELL'AMBIENTE E NEI LUOGHI DI LAVORO)</t>
  </si>
  <si>
    <t>778</t>
  </si>
  <si>
    <t>LM-41</t>
  </si>
  <si>
    <t>Classe delle lauree magistrali in Medicina e chirurgia</t>
  </si>
  <si>
    <t>LM6</t>
  </si>
  <si>
    <t>MEDICINA E CHIRURGIA</t>
  </si>
  <si>
    <t>759</t>
  </si>
  <si>
    <t>LM-68</t>
  </si>
  <si>
    <t>Scienze e tecniche dello sport</t>
  </si>
  <si>
    <t>LM</t>
  </si>
  <si>
    <t>SCIENZA DELLO SPORT</t>
  </si>
  <si>
    <t>706</t>
  </si>
  <si>
    <t>DI4A - DIPARTIMENTO DI SCIENZE AGROALIMENTARI, AMBIENTALI E ANIMALI</t>
  </si>
  <si>
    <t>L-25</t>
  </si>
  <si>
    <t>Scienze e tecnologie agrarie e forestali</t>
  </si>
  <si>
    <t>SCIENZE AGRARIE</t>
  </si>
  <si>
    <t>720</t>
  </si>
  <si>
    <t>VITICOLTURA ED ENOLOGIA</t>
  </si>
  <si>
    <t>803</t>
  </si>
  <si>
    <t>L-26</t>
  </si>
  <si>
    <t>Scienze e tecnologie alimentari</t>
  </si>
  <si>
    <t>SCIENZE E TECNOLOGIE ALIMENTARI</t>
  </si>
  <si>
    <t>722</t>
  </si>
  <si>
    <t>L-32</t>
  </si>
  <si>
    <t>Scienze e tecnologie per l'ambiente e la natura</t>
  </si>
  <si>
    <t>SCIENZE PER L'AMBIENTE E LA NATURA</t>
  </si>
  <si>
    <t>723</t>
  </si>
  <si>
    <t>L-38</t>
  </si>
  <si>
    <t>Classe delle lauree in Scienze zootecniche e tecnologie delle produzioni animali</t>
  </si>
  <si>
    <t>ALLEVAMENTO E SALUTE ANIMALE</t>
  </si>
  <si>
    <t>761</t>
  </si>
  <si>
    <t>L/GASTR</t>
  </si>
  <si>
    <t>Scienze, culture e politiche della gastronomia</t>
  </si>
  <si>
    <t>SCIENZA E CULTURA DEL CIBO</t>
  </si>
  <si>
    <t>815</t>
  </si>
  <si>
    <t>LM-69</t>
  </si>
  <si>
    <t>Scienze e tecnologie agrarie</t>
  </si>
  <si>
    <t>SCIENZE E TECNOLOGIE AGRARIE</t>
  </si>
  <si>
    <t>728</t>
  </si>
  <si>
    <t>VITICOLTURA, ENOLOGIA E MERCATI VITIVINICOLI</t>
  </si>
  <si>
    <t>729</t>
  </si>
  <si>
    <t>LM-7,9</t>
  </si>
  <si>
    <t>Classe delle lauree magistrali in Biotecnologie agrarie &amp; Classe delle lauree magistrali in Biotecnologie mediche, veterinarie e farmaceutiche</t>
  </si>
  <si>
    <t>BIOTECNOLOGIE MOLECOLARI</t>
  </si>
  <si>
    <t>800</t>
  </si>
  <si>
    <t>LM-70</t>
  </si>
  <si>
    <t>730</t>
  </si>
  <si>
    <t>LM-75</t>
  </si>
  <si>
    <t>Scienze e tecnologie per l'ambiente e il territorio</t>
  </si>
  <si>
    <t>ANALISI E GESTIONE DELL'AMBIENTE</t>
  </si>
  <si>
    <t>812</t>
  </si>
  <si>
    <t>LM-86</t>
  </si>
  <si>
    <t>Classe delle lauree magistrali in Scienze zootecniche e tecnologie  animali</t>
  </si>
  <si>
    <t>ALLEVAMENTO E BENESSERE ANIMALE</t>
  </si>
  <si>
    <t>794</t>
  </si>
  <si>
    <t>DIES - DIPARTIMENTO DI SCIENZE ECONOMICHE E STATISTICHE</t>
  </si>
  <si>
    <t>L-18</t>
  </si>
  <si>
    <t>Scienze dell'economia e della gestione aziendale</t>
  </si>
  <si>
    <t>BANCA E FINANZA</t>
  </si>
  <si>
    <t>801</t>
  </si>
  <si>
    <t>ECONOMIA AZIENDALE (UDINE)</t>
  </si>
  <si>
    <t>703</t>
  </si>
  <si>
    <t>L-33</t>
  </si>
  <si>
    <t>Scienze economiche</t>
  </si>
  <si>
    <t>ECONOMIA E COMMERCIO</t>
  </si>
  <si>
    <t>704</t>
  </si>
  <si>
    <t>LM-56</t>
  </si>
  <si>
    <t>Classe delle lauree magistrali in Scienze dell'economia</t>
  </si>
  <si>
    <t>ECONOMICS - SCIENZE ECONOMICHE</t>
  </si>
  <si>
    <t>790</t>
  </si>
  <si>
    <t>LM-77</t>
  </si>
  <si>
    <t>Classe delle lauree magistrali in Scienze economico-aziendali</t>
  </si>
  <si>
    <t>811</t>
  </si>
  <si>
    <t>ECONOMIA AZIENDALE</t>
  </si>
  <si>
    <t>745</t>
  </si>
  <si>
    <t xml:space="preserve">INTERNATIONAL MARKETING, MANAGEMENT AND ORGANIZATION </t>
  </si>
  <si>
    <t>808</t>
  </si>
  <si>
    <t>DILL - DIPARTIMENTO DI LINGUE E LETTERATURE, COMUNICAZIONE, FORMAZIONE E SOCIETA'</t>
  </si>
  <si>
    <t>L-11</t>
  </si>
  <si>
    <t>Classe delle lauree in Lingue e culture moderne</t>
  </si>
  <si>
    <t>LINGUE E LETTERATURE STRANIERE</t>
  </si>
  <si>
    <t>769</t>
  </si>
  <si>
    <t>L-12</t>
  </si>
  <si>
    <t>Mediazione linguistica</t>
  </si>
  <si>
    <t>MEDIAZIONE CULTURALE</t>
  </si>
  <si>
    <t>770</t>
  </si>
  <si>
    <t>L-20</t>
  </si>
  <si>
    <t>Scienze della comunicazione</t>
  </si>
  <si>
    <t>RELAZIONI PUBBLICHE</t>
  </si>
  <si>
    <t>708</t>
  </si>
  <si>
    <t>LM-37</t>
  </si>
  <si>
    <t>Lingue e letterature moderne europee e americane</t>
  </si>
  <si>
    <t>LINGUE E LETTERATURE EUROPEE ED EXTRAEUROPEE</t>
  </si>
  <si>
    <t>743</t>
  </si>
  <si>
    <t>LM-59</t>
  </si>
  <si>
    <t>Scienze della comunicazione pubblica, d'impresa e pubblicita'</t>
  </si>
  <si>
    <t>COMUNICAZIONE INTEGRATA PER LE IMPRESE E LE ORGANIZZAZIONI</t>
  </si>
  <si>
    <t>742</t>
  </si>
  <si>
    <t>LM-85 bis:</t>
  </si>
  <si>
    <t>Scienze della formazione primaria</t>
  </si>
  <si>
    <t>LM5</t>
  </si>
  <si>
    <t>SCIENZE DELLA FORMAZIONE PRIMARIA</t>
  </si>
  <si>
    <t>783</t>
  </si>
  <si>
    <t>LM-94</t>
  </si>
  <si>
    <t>Traduzione specialistica e interpretariato</t>
  </si>
  <si>
    <t>TRADUZIONE E MEDIAZIONE CULTURALE</t>
  </si>
  <si>
    <t>741</t>
  </si>
  <si>
    <t>DISG - DIPARTIMENTO DI SCIENZE GIURIDICHE</t>
  </si>
  <si>
    <t>L-14</t>
  </si>
  <si>
    <t>Classe delle lauree in Scienze dei servizi giuridici</t>
  </si>
  <si>
    <t>DIRITTO PER LE IMPRESE E LE ISTITUZIONI</t>
  </si>
  <si>
    <t>792</t>
  </si>
  <si>
    <t>LM-63</t>
  </si>
  <si>
    <t>Classe delle lauree magistrali in Scienze delle pubbliche amministrazioni</t>
  </si>
  <si>
    <t>DIRITTO PER L'INNOVAZIONE DI IMPRESE E PUBBLICHE AMMINISTRAZIONI</t>
  </si>
  <si>
    <t>809</t>
  </si>
  <si>
    <t>LMG/01</t>
  </si>
  <si>
    <t>Classe delle lauree magistrali in giurisprudenza</t>
  </si>
  <si>
    <t>GIURISPRUDENZA</t>
  </si>
  <si>
    <t>337</t>
  </si>
  <si>
    <t>DIUM - DIPARTIMENTO DI STUDI UMANISTICI E DEL PATRIMONIO CULTURALE</t>
  </si>
  <si>
    <t>L-1</t>
  </si>
  <si>
    <t>Beni culturali</t>
  </si>
  <si>
    <t>BENI CULTURALI</t>
  </si>
  <si>
    <t>805</t>
  </si>
  <si>
    <t>L-10</t>
  </si>
  <si>
    <t>Lettere</t>
  </si>
  <si>
    <t>LETTERE</t>
  </si>
  <si>
    <t>715</t>
  </si>
  <si>
    <t>L-15</t>
  </si>
  <si>
    <t>Scienze del turismo</t>
  </si>
  <si>
    <t>SCIENZE E TECNICHE DEL TURISMO CULTURALE</t>
  </si>
  <si>
    <t>712</t>
  </si>
  <si>
    <t>L-3</t>
  </si>
  <si>
    <t>Discipline delle arti figurative, della musica, dello spettacolo e della moda</t>
  </si>
  <si>
    <t>DAMS - DISCIPLINE DELL'AUDIOVISIVO, DEI MEDIA E DELLO SPETTACOLO</t>
  </si>
  <si>
    <t>806</t>
  </si>
  <si>
    <t>LM-14</t>
  </si>
  <si>
    <t>Classe delle lauree magistrali in Filologia moderna</t>
  </si>
  <si>
    <t>ITALIANISTICA</t>
  </si>
  <si>
    <t>758</t>
  </si>
  <si>
    <t>LM-15,LM-2</t>
  </si>
  <si>
    <t>Filologia, letterature e storia dell'antichita' &amp; Archeologia</t>
  </si>
  <si>
    <t>ARCHEOLOGIA E CULTURE DELL'ANTICHITA'</t>
  </si>
  <si>
    <t>821</t>
  </si>
  <si>
    <t>LM-49</t>
  </si>
  <si>
    <t>Classe delle lauree magistrali in Progettazione e gestione dei sistemi turistici</t>
  </si>
  <si>
    <t>GESTIONE DEL TURISMO CULTURALE E DEGLI EVENTI</t>
  </si>
  <si>
    <t>802</t>
  </si>
  <si>
    <t>SCIENZE DEL PATRIMONIO AUDIOVISIVO E DELL'EDUCAZIONE AI MEDIA</t>
  </si>
  <si>
    <t>822</t>
  </si>
  <si>
    <t>LM-89</t>
  </si>
  <si>
    <t>Storia dell'arte</t>
  </si>
  <si>
    <t>STORIA DELL'ARTE</t>
  </si>
  <si>
    <t>820</t>
  </si>
  <si>
    <t>DMIF - DIPARTIMENTO DI SCIENZE MATEMATICHE, INFORMATICHE E FISICHE</t>
  </si>
  <si>
    <t>SCIENZE E TECNOLOGIE MULTIMEDIALI</t>
  </si>
  <si>
    <t>L-20,31</t>
  </si>
  <si>
    <t>Classe delle lauree in Scienze della comunicazione &amp; Classe delle lauree in Scienze e tecnologie informatiche</t>
  </si>
  <si>
    <t>791</t>
  </si>
  <si>
    <t>L-31</t>
  </si>
  <si>
    <t>Scienze e tecnologie informatiche</t>
  </si>
  <si>
    <t>INFORMATICA</t>
  </si>
  <si>
    <t>725</t>
  </si>
  <si>
    <t>INTERNET OF THINGS, BIG DATA, MACHINE LEARNING</t>
  </si>
  <si>
    <t>819</t>
  </si>
  <si>
    <t>L-35</t>
  </si>
  <si>
    <t>Scienze matematiche</t>
  </si>
  <si>
    <t>MATEMATICA</t>
  </si>
  <si>
    <t>727</t>
  </si>
  <si>
    <t>LM-18</t>
  </si>
  <si>
    <t>Classe delle lauree magistrali in Informatica</t>
  </si>
  <si>
    <t>ARTIFICIAL INTELLIGENCE &amp; CYBERSECURITY</t>
  </si>
  <si>
    <t>818</t>
  </si>
  <si>
    <t>766</t>
  </si>
  <si>
    <t>LM-18,19</t>
  </si>
  <si>
    <t>Classe delle lauree magistrali in Informatica &amp; Informazione e sistemi editoriali</t>
  </si>
  <si>
    <t>COMUNICAZIONE MULTIMEDIALE E TECNOLOGIE DELL'INFORMAZIONE</t>
  </si>
  <si>
    <t>765</t>
  </si>
  <si>
    <t>LM-40</t>
  </si>
  <si>
    <t>Classe delle lauree magistrali in Matematica</t>
  </si>
  <si>
    <t>767</t>
  </si>
  <si>
    <t>DPIA - DIPARTIMENTO POLITECNICO DI INGEGNERIA E ARCHITETTURA</t>
  </si>
  <si>
    <t>L-17</t>
  </si>
  <si>
    <t>Scienze dell'architettura</t>
  </si>
  <si>
    <t>SCIENZE DELL'ARCHITETTURA</t>
  </si>
  <si>
    <t>733</t>
  </si>
  <si>
    <t>L-23</t>
  </si>
  <si>
    <t>Classe delle lauree in Scienze e tecniche dell'edilizia</t>
  </si>
  <si>
    <t>TECNICHE DELL'EDILIZIA E DEL TERRITORIO</t>
  </si>
  <si>
    <t>810</t>
  </si>
  <si>
    <t>L-7</t>
  </si>
  <si>
    <t>Classe delle lauree in Ingegneria civile e ambientale</t>
  </si>
  <si>
    <t>INGEGNERIA CIVILE</t>
  </si>
  <si>
    <t>748</t>
  </si>
  <si>
    <t>INGEGNERIA CIVILE E AMBIENTALE</t>
  </si>
  <si>
    <t>813</t>
  </si>
  <si>
    <t>L-8</t>
  </si>
  <si>
    <t>Classe delle lauree in Ingegneria dell'informazione</t>
  </si>
  <si>
    <t>INGEGNERIA ELETTRONICA</t>
  </si>
  <si>
    <t>749</t>
  </si>
  <si>
    <t>L-8,L-9</t>
  </si>
  <si>
    <t>Classe delle lauree in Ingegneria dell'informazione &amp;Ingegneria industriale</t>
  </si>
  <si>
    <t>INGEGNERIA GESTIONALE</t>
  </si>
  <si>
    <t>750</t>
  </si>
  <si>
    <t>L-9</t>
  </si>
  <si>
    <t>Classe delle lauree in Ingegneria industriale</t>
  </si>
  <si>
    <t xml:space="preserve">INGEGNERIA INDUSTRIALE PER LA SOSTENIBILITA' AMBIENTALE </t>
  </si>
  <si>
    <t>817</t>
  </si>
  <si>
    <t>INGEGNERIA MECCANICA</t>
  </si>
  <si>
    <t>751</t>
  </si>
  <si>
    <t>LM-23</t>
  </si>
  <si>
    <t>Classe delle lauree magistrali in Ingegneria civile</t>
  </si>
  <si>
    <t>752</t>
  </si>
  <si>
    <t>LM-29</t>
  </si>
  <si>
    <t>Classe delle lauree magistrali in Ingegneria elettronica</t>
  </si>
  <si>
    <t>755</t>
  </si>
  <si>
    <t>LM-31</t>
  </si>
  <si>
    <t>Classe delle lauree magistrali in Ingegneria gestionale</t>
  </si>
  <si>
    <t>756</t>
  </si>
  <si>
    <t>LM-33</t>
  </si>
  <si>
    <t>Classe delle lauree magistrali in Ingegneria meccanica</t>
  </si>
  <si>
    <t>757</t>
  </si>
  <si>
    <t xml:space="preserve">INGEGNERIA PER L'AMBIENTE, IL TERRITORIO E LA PROTEZIONE CIVILE </t>
  </si>
  <si>
    <t>816</t>
  </si>
  <si>
    <t>LM-4</t>
  </si>
  <si>
    <t>Architettura e ingegneria edile-architettura</t>
  </si>
  <si>
    <t>ARCHITETTURA</t>
  </si>
  <si>
    <t>734</t>
  </si>
  <si>
    <t>Distribuzione dei voti degli esami sostenuti e media dei voti per corso di studio - anno accademico 2021-22</t>
  </si>
  <si>
    <t>Dipartimenti</t>
  </si>
  <si>
    <t>Classe</t>
  </si>
  <si>
    <t>Tipo Corso</t>
  </si>
  <si>
    <t>Cod corso</t>
  </si>
  <si>
    <t>Distribuzione dei voti</t>
  </si>
  <si>
    <t>Totale esami</t>
  </si>
  <si>
    <t>MEDIA DEI VOTI*</t>
  </si>
  <si>
    <t>30 e lode</t>
  </si>
  <si>
    <t>N°
Esami</t>
  </si>
  <si>
    <t>Frequency %</t>
  </si>
  <si>
    <t>Cumulative %</t>
  </si>
  <si>
    <t>A</t>
  </si>
  <si>
    <t>B</t>
  </si>
  <si>
    <t>C</t>
  </si>
  <si>
    <t>D</t>
  </si>
  <si>
    <t>E</t>
  </si>
  <si>
    <t>Totale</t>
  </si>
  <si>
    <t>ex-ECTS system</t>
  </si>
  <si>
    <t>VERIFICA EX-ECTS SYSTEM</t>
  </si>
  <si>
    <t>30 - 30 e lode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</si>
</sst>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"/>
    <numFmt numFmtId="165" formatCode="0.0%"/>
    <numFmt numFmtId="166" formatCode="0.0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/>
      <bottom style="medium">
        <color indexed="64"/>
      </bottom>
      <diagonal/>
    </border>
    <border>
      <left style="thin">
        <color rgb="FFC0C0C0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C0C0C0"/>
      </left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0C0C0"/>
      </left>
      <right/>
      <top style="medium">
        <color indexed="64"/>
      </top>
      <bottom style="thin">
        <color rgb="FFC0C0C0"/>
      </bottom>
      <diagonal/>
    </border>
    <border>
      <left style="thin">
        <color rgb="FFC0C0C0"/>
      </left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thin">
        <color rgb="FFC0C0C0"/>
      </left>
      <right/>
      <top style="double">
        <color auto="1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double">
        <color auto="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double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indexed="64"/>
      </top>
      <bottom style="thin">
        <color theme="0" tint="-0.149937437055574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double">
        <color auto="1"/>
      </top>
      <bottom/>
      <diagonal/>
    </border>
    <border>
      <left style="thin">
        <color rgb="FFC0C0C0"/>
      </left>
      <right style="thin">
        <color theme="0" tint="-0.14996795556505021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/>
      <right style="medium">
        <color auto="1"/>
      </right>
      <top/>
      <bottom style="thin">
        <color theme="0" tint="-0.14996795556505021"/>
      </bottom>
      <diagonal/>
    </border>
    <border>
      <left/>
      <right style="medium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164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166" fontId="3" fillId="2" borderId="21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164" fontId="3" fillId="2" borderId="21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164" fontId="4" fillId="2" borderId="25" xfId="0" applyNumberFormat="1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66" fontId="3" fillId="2" borderId="27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164" fontId="4" fillId="2" borderId="32" xfId="0" applyNumberFormat="1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 vertical="center"/>
    </xf>
    <xf numFmtId="165" fontId="4" fillId="2" borderId="33" xfId="1" applyNumberFormat="1" applyFont="1" applyFill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right" vertical="center"/>
    </xf>
    <xf numFmtId="166" fontId="3" fillId="2" borderId="34" xfId="0" applyNumberFormat="1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164" fontId="4" fillId="2" borderId="38" xfId="0" applyNumberFormat="1" applyFont="1" applyFill="1" applyBorder="1" applyAlignment="1">
      <alignment horizontal="center" vertical="center"/>
    </xf>
    <xf numFmtId="165" fontId="4" fillId="2" borderId="36" xfId="0" applyNumberFormat="1" applyFont="1" applyFill="1" applyBorder="1" applyAlignment="1">
      <alignment horizontal="center" vertical="center"/>
    </xf>
    <xf numFmtId="165" fontId="4" fillId="2" borderId="39" xfId="1" applyNumberFormat="1" applyFont="1" applyFill="1" applyBorder="1" applyAlignment="1">
      <alignment horizontal="center" vertical="center"/>
    </xf>
    <xf numFmtId="164" fontId="3" fillId="2" borderId="40" xfId="0" applyNumberFormat="1" applyFont="1" applyFill="1" applyBorder="1" applyAlignment="1">
      <alignment horizontal="right" vertical="center"/>
    </xf>
    <xf numFmtId="166" fontId="3" fillId="2" borderId="40" xfId="0" applyNumberFormat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65" fontId="4" fillId="2" borderId="41" xfId="1" applyNumberFormat="1" applyFont="1" applyFill="1" applyBorder="1" applyAlignment="1">
      <alignment horizontal="center" vertical="center"/>
    </xf>
    <xf numFmtId="165" fontId="4" fillId="2" borderId="42" xfId="1" applyNumberFormat="1" applyFont="1" applyFill="1" applyBorder="1" applyAlignment="1">
      <alignment horizontal="center" vertical="center"/>
    </xf>
    <xf numFmtId="165" fontId="4" fillId="2" borderId="43" xfId="1" applyNumberFormat="1" applyFont="1" applyFill="1" applyBorder="1" applyAlignment="1">
      <alignment horizontal="center" vertical="center"/>
    </xf>
    <xf numFmtId="165" fontId="4" fillId="2" borderId="24" xfId="1" applyNumberFormat="1" applyFont="1" applyFill="1" applyBorder="1" applyAlignment="1">
      <alignment horizontal="center" vertical="center"/>
    </xf>
    <xf numFmtId="165" fontId="4" fillId="2" borderId="31" xfId="1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/>
    </xf>
    <xf numFmtId="165" fontId="4" fillId="2" borderId="45" xfId="1" applyNumberFormat="1" applyFont="1" applyFill="1" applyBorder="1" applyAlignment="1">
      <alignment horizontal="center" vertical="center"/>
    </xf>
    <xf numFmtId="165" fontId="4" fillId="2" borderId="22" xfId="0" applyNumberFormat="1" applyFont="1" applyFill="1" applyBorder="1" applyAlignment="1">
      <alignment horizontal="center" vertical="center"/>
    </xf>
    <xf numFmtId="165" fontId="4" fillId="2" borderId="46" xfId="1" applyNumberFormat="1" applyFont="1" applyFill="1" applyBorder="1" applyAlignment="1">
      <alignment horizontal="center" vertical="center"/>
    </xf>
    <xf numFmtId="165" fontId="4" fillId="2" borderId="47" xfId="1" applyNumberFormat="1" applyFont="1" applyFill="1" applyBorder="1" applyAlignment="1">
      <alignment horizontal="center" vertical="center"/>
    </xf>
    <xf numFmtId="1" fontId="4" fillId="2" borderId="45" xfId="1" applyNumberFormat="1" applyFont="1" applyFill="1" applyBorder="1" applyAlignment="1">
      <alignment horizontal="center" vertical="center"/>
    </xf>
    <xf numFmtId="1" fontId="4" fillId="2" borderId="41" xfId="1" applyNumberFormat="1" applyFont="1" applyFill="1" applyBorder="1" applyAlignment="1">
      <alignment horizontal="center" vertical="center"/>
    </xf>
    <xf numFmtId="1" fontId="4" fillId="2" borderId="42" xfId="1" applyNumberFormat="1" applyFont="1" applyFill="1" applyBorder="1" applyAlignment="1">
      <alignment horizontal="center" vertical="center"/>
    </xf>
    <xf numFmtId="1" fontId="4" fillId="2" borderId="43" xfId="1" applyNumberFormat="1" applyFont="1" applyFill="1" applyBorder="1" applyAlignment="1">
      <alignment horizontal="center" vertical="center"/>
    </xf>
    <xf numFmtId="9" fontId="0" fillId="0" borderId="0" xfId="0" applyNumberFormat="1"/>
    <xf numFmtId="165" fontId="4" fillId="2" borderId="54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4" fillId="2" borderId="58" xfId="1" applyNumberFormat="1" applyFont="1" applyFill="1" applyBorder="1" applyAlignment="1">
      <alignment horizontal="center" vertical="center"/>
    </xf>
    <xf numFmtId="165" fontId="4" fillId="2" borderId="59" xfId="1" applyNumberFormat="1" applyFont="1" applyFill="1" applyBorder="1" applyAlignment="1">
      <alignment horizontal="center" vertical="center"/>
    </xf>
    <xf numFmtId="165" fontId="4" fillId="2" borderId="3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0" borderId="0" xfId="0" applyFont="1"/>
    <xf numFmtId="165" fontId="3" fillId="7" borderId="55" xfId="1" applyNumberFormat="1" applyFont="1" applyFill="1" applyBorder="1" applyAlignment="1">
      <alignment horizontal="center" vertical="center"/>
    </xf>
    <xf numFmtId="165" fontId="3" fillId="7" borderId="54" xfId="1" applyNumberFormat="1" applyFont="1" applyFill="1" applyBorder="1" applyAlignment="1">
      <alignment horizontal="center" vertical="center"/>
    </xf>
    <xf numFmtId="165" fontId="3" fillId="7" borderId="56" xfId="1" applyNumberFormat="1" applyFont="1" applyFill="1" applyBorder="1" applyAlignment="1">
      <alignment horizontal="center" vertical="center"/>
    </xf>
    <xf numFmtId="165" fontId="3" fillId="7" borderId="58" xfId="1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65" fontId="3" fillId="7" borderId="24" xfId="1" applyNumberFormat="1" applyFont="1" applyFill="1" applyBorder="1" applyAlignment="1">
      <alignment horizontal="center" vertical="center"/>
    </xf>
    <xf numFmtId="165" fontId="3" fillId="7" borderId="33" xfId="1" applyNumberFormat="1" applyFont="1" applyFill="1" applyBorder="1" applyAlignment="1">
      <alignment horizontal="center" vertical="center"/>
    </xf>
    <xf numFmtId="165" fontId="3" fillId="7" borderId="59" xfId="1" applyNumberFormat="1" applyFont="1" applyFill="1" applyBorder="1" applyAlignment="1">
      <alignment horizontal="center" vertical="center"/>
    </xf>
    <xf numFmtId="165" fontId="3" fillId="7" borderId="5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BU78"/>
  <sheetViews>
    <sheetView showGridLines="0" tabSelected="1" zoomScale="90" zoomScaleNormal="90" workbookViewId="0">
      <pane xSplit="6" ySplit="5" topLeftCell="AP6" activePane="bottomRight" state="frozen"/>
      <selection pane="topRight" activeCell="G1" sqref="G1"/>
      <selection pane="bottomLeft" activeCell="A6" sqref="A6"/>
      <selection pane="bottomRight" activeCell="BF6" sqref="BF6"/>
    </sheetView>
  </sheetViews>
  <sheetFormatPr defaultRowHeight="12.75" x14ac:dyDescent="0.2"/>
  <cols>
    <col min="1" max="1" width="23.5703125" customWidth="1"/>
    <col min="2" max="2" width="9" bestFit="1" customWidth="1"/>
    <col min="3" max="3" width="28.7109375" customWidth="1"/>
    <col min="4" max="4" width="6.140625" customWidth="1"/>
    <col min="5" max="5" width="56.140625" customWidth="1"/>
    <col min="6" max="6" width="5.85546875" customWidth="1"/>
    <col min="7" max="7" width="5.7109375" bestFit="1" customWidth="1"/>
    <col min="8" max="8" width="7.28515625" bestFit="1" customWidth="1"/>
    <col min="9" max="9" width="6.85546875" bestFit="1" customWidth="1"/>
    <col min="10" max="10" width="6.85546875" customWidth="1"/>
    <col min="11" max="11" width="5.7109375" bestFit="1" customWidth="1"/>
    <col min="12" max="12" width="6.28515625" bestFit="1" customWidth="1"/>
    <col min="13" max="13" width="6.85546875" bestFit="1" customWidth="1"/>
    <col min="14" max="14" width="6.85546875" customWidth="1"/>
    <col min="15" max="15" width="5.7109375" bestFit="1" customWidth="1"/>
    <col min="16" max="16" width="7.28515625" bestFit="1" customWidth="1"/>
    <col min="17" max="17" width="6.85546875" bestFit="1" customWidth="1"/>
    <col min="18" max="18" width="6.85546875" customWidth="1"/>
    <col min="19" max="19" width="5.7109375" bestFit="1" customWidth="1"/>
    <col min="20" max="20" width="7.28515625" bestFit="1" customWidth="1"/>
    <col min="21" max="21" width="6.85546875" bestFit="1" customWidth="1"/>
    <col min="22" max="22" width="6.85546875" customWidth="1"/>
    <col min="23" max="23" width="5.7109375" bestFit="1" customWidth="1"/>
    <col min="24" max="24" width="7.28515625" bestFit="1" customWidth="1"/>
    <col min="25" max="25" width="6.85546875" bestFit="1" customWidth="1"/>
    <col min="26" max="26" width="6.85546875" customWidth="1"/>
    <col min="27" max="27" width="5.7109375" bestFit="1" customWidth="1"/>
    <col min="28" max="28" width="7.28515625" bestFit="1" customWidth="1"/>
    <col min="29" max="29" width="6.85546875" bestFit="1" customWidth="1"/>
    <col min="30" max="30" width="6.85546875" customWidth="1"/>
    <col min="31" max="31" width="5.7109375" bestFit="1" customWidth="1"/>
    <col min="32" max="32" width="8.28515625" bestFit="1" customWidth="1"/>
    <col min="33" max="33" width="6.85546875" bestFit="1" customWidth="1"/>
    <col min="34" max="34" width="6.85546875" customWidth="1"/>
    <col min="35" max="35" width="5.7109375" bestFit="1" customWidth="1"/>
    <col min="36" max="36" width="7.28515625" bestFit="1" customWidth="1"/>
    <col min="37" max="37" width="6.85546875" bestFit="1" customWidth="1"/>
    <col min="38" max="38" width="6.85546875" customWidth="1"/>
    <col min="39" max="39" width="5.7109375" bestFit="1" customWidth="1"/>
    <col min="40" max="40" width="7.28515625" bestFit="1" customWidth="1"/>
    <col min="41" max="41" width="6.85546875" bestFit="1" customWidth="1"/>
    <col min="42" max="42" width="6.85546875" customWidth="1"/>
    <col min="43" max="43" width="5.7109375" bestFit="1" customWidth="1"/>
    <col min="44" max="44" width="7.28515625" bestFit="1" customWidth="1"/>
    <col min="45" max="45" width="6.85546875" bestFit="1" customWidth="1"/>
    <col min="46" max="46" width="6.85546875" style="74" customWidth="1"/>
    <col min="47" max="47" width="5.7109375" bestFit="1" customWidth="1"/>
    <col min="48" max="48" width="8.28515625" bestFit="1" customWidth="1"/>
    <col min="49" max="49" width="6.85546875" bestFit="1" customWidth="1"/>
    <col min="50" max="50" width="6.85546875" style="74" customWidth="1"/>
    <col min="51" max="51" width="5.7109375" bestFit="1" customWidth="1"/>
    <col min="52" max="52" width="7.28515625" bestFit="1" customWidth="1"/>
    <col min="53" max="53" width="6.85546875" bestFit="1" customWidth="1"/>
    <col min="54" max="54" width="6.85546875" style="74" customWidth="1"/>
    <col min="55" max="58" width="6.85546875" customWidth="1"/>
    <col min="59" max="59" width="5.7109375" hidden="1" customWidth="1"/>
    <col min="60" max="60" width="7.28515625" hidden="1" customWidth="1"/>
    <col min="61" max="61" width="6.85546875" hidden="1" customWidth="1"/>
    <col min="62" max="62" width="5.7109375" hidden="1" customWidth="1"/>
    <col min="63" max="63" width="7.28515625" hidden="1" customWidth="1"/>
    <col min="64" max="64" width="6.85546875" hidden="1" customWidth="1"/>
    <col min="65" max="65" width="7.28515625" customWidth="1"/>
    <col min="66" max="66" width="7.5703125" customWidth="1"/>
  </cols>
  <sheetData>
    <row r="1" spans="1:73" ht="15" x14ac:dyDescent="0.2">
      <c r="A1" s="1" t="s">
        <v>264</v>
      </c>
    </row>
    <row r="2" spans="1:73" ht="13.5" thickBot="1" x14ac:dyDescent="0.25"/>
    <row r="3" spans="1:73" ht="13.5" thickBot="1" x14ac:dyDescent="0.25">
      <c r="G3" s="95" t="s">
        <v>269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7"/>
      <c r="BM3" s="102" t="s">
        <v>270</v>
      </c>
      <c r="BN3" s="105" t="s">
        <v>271</v>
      </c>
    </row>
    <row r="4" spans="1:73" ht="12.95" customHeight="1" thickBot="1" x14ac:dyDescent="0.25">
      <c r="A4" s="108" t="s">
        <v>265</v>
      </c>
      <c r="B4" s="110" t="s">
        <v>266</v>
      </c>
      <c r="C4" s="110"/>
      <c r="D4" s="110" t="s">
        <v>267</v>
      </c>
      <c r="E4" s="110" t="s">
        <v>0</v>
      </c>
      <c r="F4" s="112" t="s">
        <v>268</v>
      </c>
      <c r="G4" s="92">
        <v>18</v>
      </c>
      <c r="H4" s="93"/>
      <c r="I4" s="93"/>
      <c r="J4" s="94"/>
      <c r="K4" s="95">
        <v>19</v>
      </c>
      <c r="L4" s="96"/>
      <c r="M4" s="96"/>
      <c r="N4" s="97"/>
      <c r="O4" s="92">
        <v>20</v>
      </c>
      <c r="P4" s="93"/>
      <c r="Q4" s="93"/>
      <c r="R4" s="94"/>
      <c r="S4" s="95">
        <v>21</v>
      </c>
      <c r="T4" s="96"/>
      <c r="U4" s="96"/>
      <c r="V4" s="97"/>
      <c r="W4" s="92">
        <v>22</v>
      </c>
      <c r="X4" s="93"/>
      <c r="Y4" s="93"/>
      <c r="Z4" s="94"/>
      <c r="AA4" s="95">
        <v>23</v>
      </c>
      <c r="AB4" s="96"/>
      <c r="AC4" s="96"/>
      <c r="AD4" s="97"/>
      <c r="AE4" s="92">
        <v>24</v>
      </c>
      <c r="AF4" s="93"/>
      <c r="AG4" s="93"/>
      <c r="AH4" s="94"/>
      <c r="AI4" s="95">
        <v>25</v>
      </c>
      <c r="AJ4" s="96"/>
      <c r="AK4" s="96"/>
      <c r="AL4" s="97"/>
      <c r="AM4" s="92">
        <v>26</v>
      </c>
      <c r="AN4" s="93"/>
      <c r="AO4" s="93"/>
      <c r="AP4" s="94"/>
      <c r="AQ4" s="95">
        <v>27</v>
      </c>
      <c r="AR4" s="96"/>
      <c r="AS4" s="96"/>
      <c r="AT4" s="97"/>
      <c r="AU4" s="92">
        <v>28</v>
      </c>
      <c r="AV4" s="93"/>
      <c r="AW4" s="93"/>
      <c r="AX4" s="94"/>
      <c r="AY4" s="95">
        <v>29</v>
      </c>
      <c r="AZ4" s="96"/>
      <c r="BA4" s="96"/>
      <c r="BB4" s="97"/>
      <c r="BC4" s="92" t="s">
        <v>284</v>
      </c>
      <c r="BD4" s="93"/>
      <c r="BE4" s="93"/>
      <c r="BF4" s="94"/>
      <c r="BG4" s="92">
        <v>30</v>
      </c>
      <c r="BH4" s="93"/>
      <c r="BI4" s="94"/>
      <c r="BJ4" s="95" t="s">
        <v>272</v>
      </c>
      <c r="BK4" s="96"/>
      <c r="BL4" s="97"/>
      <c r="BM4" s="103"/>
      <c r="BN4" s="106"/>
      <c r="BP4" s="84" t="s">
        <v>283</v>
      </c>
      <c r="BQ4" s="84"/>
      <c r="BR4" s="84"/>
      <c r="BS4" s="84"/>
      <c r="BT4" s="84"/>
      <c r="BU4" s="84"/>
    </row>
    <row r="5" spans="1:73" ht="42.75" thickBot="1" x14ac:dyDescent="0.25">
      <c r="A5" s="109"/>
      <c r="B5" s="111"/>
      <c r="C5" s="111"/>
      <c r="D5" s="111"/>
      <c r="E5" s="111"/>
      <c r="F5" s="113"/>
      <c r="G5" s="4" t="s">
        <v>273</v>
      </c>
      <c r="H5" s="5" t="s">
        <v>1</v>
      </c>
      <c r="I5" s="43" t="s">
        <v>2</v>
      </c>
      <c r="J5" s="44" t="s">
        <v>282</v>
      </c>
      <c r="K5" s="6" t="s">
        <v>273</v>
      </c>
      <c r="L5" s="7" t="s">
        <v>1</v>
      </c>
      <c r="M5" s="7" t="s">
        <v>2</v>
      </c>
      <c r="N5" s="41" t="s">
        <v>282</v>
      </c>
      <c r="O5" s="4" t="s">
        <v>273</v>
      </c>
      <c r="P5" s="9" t="s">
        <v>1</v>
      </c>
      <c r="Q5" s="9" t="s">
        <v>2</v>
      </c>
      <c r="R5" s="44" t="s">
        <v>282</v>
      </c>
      <c r="S5" s="6" t="s">
        <v>273</v>
      </c>
      <c r="T5" s="7" t="s">
        <v>1</v>
      </c>
      <c r="U5" s="7" t="s">
        <v>2</v>
      </c>
      <c r="V5" s="41" t="s">
        <v>282</v>
      </c>
      <c r="W5" s="4" t="s">
        <v>273</v>
      </c>
      <c r="X5" s="9" t="s">
        <v>1</v>
      </c>
      <c r="Y5" s="9" t="s">
        <v>2</v>
      </c>
      <c r="Z5" s="44" t="s">
        <v>282</v>
      </c>
      <c r="AA5" s="6" t="s">
        <v>273</v>
      </c>
      <c r="AB5" s="7" t="s">
        <v>1</v>
      </c>
      <c r="AC5" s="7" t="s">
        <v>2</v>
      </c>
      <c r="AD5" s="41" t="s">
        <v>282</v>
      </c>
      <c r="AE5" s="4" t="s">
        <v>273</v>
      </c>
      <c r="AF5" s="9" t="s">
        <v>1</v>
      </c>
      <c r="AG5" s="9" t="s">
        <v>2</v>
      </c>
      <c r="AH5" s="44" t="s">
        <v>282</v>
      </c>
      <c r="AI5" s="6" t="s">
        <v>273</v>
      </c>
      <c r="AJ5" s="7" t="s">
        <v>1</v>
      </c>
      <c r="AK5" s="7" t="s">
        <v>2</v>
      </c>
      <c r="AL5" s="41" t="s">
        <v>282</v>
      </c>
      <c r="AM5" s="4" t="s">
        <v>273</v>
      </c>
      <c r="AN5" s="9" t="s">
        <v>1</v>
      </c>
      <c r="AO5" s="9" t="s">
        <v>2</v>
      </c>
      <c r="AP5" s="44" t="s">
        <v>282</v>
      </c>
      <c r="AQ5" s="6" t="s">
        <v>273</v>
      </c>
      <c r="AR5" s="7" t="s">
        <v>1</v>
      </c>
      <c r="AS5" s="7" t="s">
        <v>2</v>
      </c>
      <c r="AT5" s="73" t="s">
        <v>282</v>
      </c>
      <c r="AU5" s="4" t="s">
        <v>273</v>
      </c>
      <c r="AV5" s="9" t="s">
        <v>1</v>
      </c>
      <c r="AW5" s="9" t="s">
        <v>2</v>
      </c>
      <c r="AX5" s="73" t="s">
        <v>282</v>
      </c>
      <c r="AY5" s="6" t="s">
        <v>273</v>
      </c>
      <c r="AZ5" s="7" t="s">
        <v>1</v>
      </c>
      <c r="BA5" s="7" t="s">
        <v>2</v>
      </c>
      <c r="BB5" s="79" t="s">
        <v>282</v>
      </c>
      <c r="BC5" s="42" t="s">
        <v>273</v>
      </c>
      <c r="BD5" s="9" t="s">
        <v>1</v>
      </c>
      <c r="BE5" s="9" t="s">
        <v>2</v>
      </c>
      <c r="BF5" s="44" t="s">
        <v>282</v>
      </c>
      <c r="BG5" s="4" t="s">
        <v>273</v>
      </c>
      <c r="BH5" s="9" t="s">
        <v>1</v>
      </c>
      <c r="BI5" s="10" t="s">
        <v>2</v>
      </c>
      <c r="BJ5" s="6" t="s">
        <v>273</v>
      </c>
      <c r="BK5" s="7" t="s">
        <v>1</v>
      </c>
      <c r="BL5" s="8" t="s">
        <v>2</v>
      </c>
      <c r="BM5" s="104"/>
      <c r="BN5" s="107"/>
      <c r="BP5" s="67" t="s">
        <v>276</v>
      </c>
      <c r="BQ5" s="67" t="s">
        <v>277</v>
      </c>
      <c r="BR5" s="67" t="s">
        <v>278</v>
      </c>
      <c r="BS5" s="68" t="s">
        <v>279</v>
      </c>
      <c r="BT5" s="68" t="s">
        <v>280</v>
      </c>
      <c r="BU5" s="68" t="s">
        <v>281</v>
      </c>
    </row>
    <row r="6" spans="1:73" x14ac:dyDescent="0.2">
      <c r="A6" s="10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2">
        <v>20</v>
      </c>
      <c r="H6" s="3">
        <v>3.0721966205837201E-2</v>
      </c>
      <c r="I6" s="48">
        <f t="shared" ref="I6:I35" si="0">M6+H6</f>
        <v>1</v>
      </c>
      <c r="J6" s="61" t="str">
        <f>+IF(I6&lt;0.1,"A",IF(AND(I6&gt;0.1,I6&lt;=0.35),"B",IF(AND(I6&gt;0.35,I6&lt;=0.65),"C",IF(AND(I6&gt;0.65,I6&lt;=0.9),"D","E"))))</f>
        <v>E</v>
      </c>
      <c r="K6" s="2">
        <v>30</v>
      </c>
      <c r="L6" s="3">
        <v>4.6082949308755797E-2</v>
      </c>
      <c r="M6" s="48">
        <f t="shared" ref="M6:M35" si="1">Q6+L6</f>
        <v>0.96927803379416277</v>
      </c>
      <c r="N6" s="61" t="str">
        <f>+IF(M6&lt;0.1,"A",IF(AND(M6&gt;0.1,M6&lt;=0.35),"B",IF(AND(M6&gt;0.35,M6&lt;=0.65),"C",IF(AND(M6&gt;0.65,M6&lt;=0.9),"D","E"))))</f>
        <v>E</v>
      </c>
      <c r="O6" s="2">
        <v>31</v>
      </c>
      <c r="P6" s="3">
        <v>4.7619047619047603E-2</v>
      </c>
      <c r="Q6" s="48">
        <f t="shared" ref="Q6:Q35" si="2">U6+P6</f>
        <v>0.92319508448540699</v>
      </c>
      <c r="R6" s="61" t="str">
        <f>+IF(Q6&lt;0.1,"A",IF(AND(Q6&gt;0.1,Q6&lt;=0.35),"B",IF(AND(Q6&gt;0.35,Q6&lt;=0.65),"C",IF(AND(Q6&gt;0.65,Q6&lt;=0.9),"D","E"))))</f>
        <v>E</v>
      </c>
      <c r="S6" s="2">
        <v>33</v>
      </c>
      <c r="T6" s="3">
        <v>5.0691244239631297E-2</v>
      </c>
      <c r="U6" s="48">
        <f t="shared" ref="U6:U35" si="3">Y6+T6</f>
        <v>0.87557603686635943</v>
      </c>
      <c r="V6" s="61" t="str">
        <f>+IF(U6&lt;0.1,"A",IF(AND(U6&gt;0.1,U6&lt;=0.35),"B",IF(AND(U6&gt;0.35,U6&lt;=0.65),"C",IF(AND(U6&gt;0.65,U6&lt;=0.9),"D","E"))))</f>
        <v>D</v>
      </c>
      <c r="W6" s="2">
        <v>52</v>
      </c>
      <c r="X6" s="3">
        <v>7.9877112135176606E-2</v>
      </c>
      <c r="Y6" s="48">
        <f t="shared" ref="Y6:Y35" si="4">AC6+X6</f>
        <v>0.82488479262672809</v>
      </c>
      <c r="Z6" s="61" t="str">
        <f>+IF(Y6&lt;0.1,"A",IF(AND(Y6&gt;0.1,Y6&lt;=0.35),"B",IF(AND(Y6&gt;0.35,Y6&lt;=0.65),"C",IF(AND(Y6&gt;0.65,Y6&lt;=0.9),"D","E"))))</f>
        <v>D</v>
      </c>
      <c r="AA6" s="2">
        <v>51</v>
      </c>
      <c r="AB6" s="3">
        <v>7.83410138248848E-2</v>
      </c>
      <c r="AC6" s="48">
        <f t="shared" ref="AC6:AC35" si="5">AG6+AB6</f>
        <v>0.74500768049155153</v>
      </c>
      <c r="AD6" s="61" t="str">
        <f>+IF(AC6&lt;0.1,"A",IF(AND(AC6&gt;0.1,AC6&lt;=0.35),"B",IF(AND(AC6&gt;0.35,AC6&lt;=0.65),"C",IF(AND(AC6&gt;0.65,AC6&lt;=0.9),"D","E"))))</f>
        <v>D</v>
      </c>
      <c r="AE6" s="2">
        <v>70</v>
      </c>
      <c r="AF6" s="3">
        <v>0.10752688172043</v>
      </c>
      <c r="AG6" s="48">
        <f t="shared" ref="AG6:AG35" si="6">AK6+AF6</f>
        <v>0.66666666666666674</v>
      </c>
      <c r="AH6" s="61" t="str">
        <f>+IF(AG6&lt;0.1,"A",IF(AND(AG6&gt;0.1,AG6&lt;=0.35),"B",IF(AND(AG6&gt;0.35,AG6&lt;=0.65),"C",IF(AND(AG6&gt;0.65,AG6&lt;=0.9),"D","E"))))</f>
        <v>D</v>
      </c>
      <c r="AI6" s="2">
        <v>88</v>
      </c>
      <c r="AJ6" s="3">
        <v>0.13517665130568399</v>
      </c>
      <c r="AK6" s="48">
        <f t="shared" ref="AK6:AK35" si="7">AO6+AJ6</f>
        <v>0.55913978494623673</v>
      </c>
      <c r="AL6" s="61" t="str">
        <f>+IF(AK6&lt;0.1,"A",IF(AND(AK6&gt;0.1,AK6&lt;=0.35),"B",IF(AND(AK6&gt;0.35,AK6&lt;=0.65),"C",IF(AND(AK6&gt;0.65,AK6&lt;=0.9),"D","E"))))</f>
        <v>C</v>
      </c>
      <c r="AM6" s="2">
        <v>70</v>
      </c>
      <c r="AN6" s="3">
        <v>0.10752688172043</v>
      </c>
      <c r="AO6" s="48">
        <f t="shared" ref="AO6:AO35" si="8">AS6+AN6</f>
        <v>0.42396313364055277</v>
      </c>
      <c r="AP6" s="61" t="str">
        <f>+IF(AO6&lt;0.1,"A",IF(AND(AO6&gt;0.1,AO6&lt;=0.35),"B",IF(AND(AO6&gt;0.35,AO6&lt;=0.65),"C",IF(AND(AO6&gt;0.65,AO6&lt;=0.9),"D","E"))))</f>
        <v>C</v>
      </c>
      <c r="AQ6" s="2">
        <v>70</v>
      </c>
      <c r="AR6" s="3">
        <v>0.10752688172043</v>
      </c>
      <c r="AS6" s="48">
        <f t="shared" ref="AS6:AS35" si="9">AW6+AR6</f>
        <v>0.31643625192012276</v>
      </c>
      <c r="AT6" s="75" t="str">
        <f>+IF(AS6&lt;0.1,"A",IF(AND(AS6&gt;0.1,AS6&lt;=0.35),"B",IF(AND(AS6&gt;0.35,AS6&lt;=0.65),"C",IF(OR(AND(AS6&gt;0.65,AS6&lt;=0.9),AX6="C"),"D","E"))))</f>
        <v>B</v>
      </c>
      <c r="AU6" s="2">
        <v>50</v>
      </c>
      <c r="AV6" s="3">
        <v>7.6804915514592897E-2</v>
      </c>
      <c r="AW6" s="48">
        <f t="shared" ref="AW6:AW35" si="10">BA6+AV6</f>
        <v>0.20890937019969275</v>
      </c>
      <c r="AX6" s="75" t="str">
        <f>+IF(AW6&lt;=0.1,"A",IF(AND(AW6&gt;0.1,AW6&lt;=0.35),"B",IF(OR(AND(0.35,AW6&lt;=0.65),BB6="B"),"C",IF(AND(AW6&gt;0.65,AW6&lt;=0.9),"D","E"))))</f>
        <v>B</v>
      </c>
      <c r="AY6" s="2">
        <v>36</v>
      </c>
      <c r="AZ6" s="52">
        <v>5.5299539170506902E-2</v>
      </c>
      <c r="BA6" s="64">
        <f>+BD6+AZ6</f>
        <v>0.13210445468509985</v>
      </c>
      <c r="BB6" s="75" t="str">
        <f>+IF(BA6&lt;=0.1,"A",IF(OR(AND(BA6&gt;0.1,BA6&lt;=0.35),BF6="A"),"B",IF(AND(BA6&gt;0.35,BA6&lt;=0.65),"C",IF(AND(BA6&gt;0.65,BA6&lt;=0.9),"D","E"))))</f>
        <v>B</v>
      </c>
      <c r="BC6" s="50">
        <f>+BG6+BJ6</f>
        <v>50</v>
      </c>
      <c r="BD6" s="18">
        <f t="shared" ref="BD6:BD35" si="11">BC6/$BM6</f>
        <v>7.6804915514592939E-2</v>
      </c>
      <c r="BE6" s="48">
        <f t="shared" ref="BE6:BE35" si="12">BO6+BD6</f>
        <v>7.6804915514592939E-2</v>
      </c>
      <c r="BF6" s="80" t="str">
        <f>+IF(OR(BE6&lt;=0.1,BE6&lt;=MIN(BE6,BA6,AW6,AS6,AO6,AK6,AG6,AC6,Y6,U6,Q6,M6,I6,E6)),"A",IF(AND(BE6&gt;0.1,BE6&lt;=0.35),"B",IF(AND(BE6&gt;0.35,BE6&lt;=0.65),"C",IF(AND(BE6&gt;0.65,BE6&lt;=0.9),"D","E"))))</f>
        <v>A</v>
      </c>
      <c r="BG6" s="2">
        <v>28</v>
      </c>
      <c r="BH6" s="3">
        <v>4.3010752688171998E-2</v>
      </c>
      <c r="BI6" s="54">
        <f>+BK6+BH6</f>
        <v>7.6804915514592897E-2</v>
      </c>
      <c r="BJ6" s="2">
        <v>22</v>
      </c>
      <c r="BK6" s="3">
        <v>3.37941628264209E-2</v>
      </c>
      <c r="BL6" s="19">
        <f t="shared" ref="BL6:BL56" si="13">BO6+BK6</f>
        <v>3.37941628264209E-2</v>
      </c>
      <c r="BM6" s="14">
        <v>651</v>
      </c>
      <c r="BN6" s="11">
        <f t="shared" ref="BN6:BN35" si="14">(G6*18+K6*19+O6*20+S6*21+W6*22+AA6*23+AE6*24+AI6*25+AM6*26+AQ6*27+AU6*28+AY6*29+BG6*30+BJ6*30)/(G6+K6+O6+S6+W6+AA6+AE6+AI6+AM6+AQ6+AU6+AY6+BG6+BJ6)</f>
        <v>24.721966205837173</v>
      </c>
      <c r="BP6" s="66">
        <f>+COUNTIF($G6:$BN6,"A")</f>
        <v>1</v>
      </c>
      <c r="BQ6" s="66">
        <f>+COUNTIF($G6:$BN6,"B")</f>
        <v>3</v>
      </c>
      <c r="BR6" s="66">
        <f>+COUNTIF($G6:$BN6,"C")</f>
        <v>2</v>
      </c>
      <c r="BS6" s="66">
        <f>+COUNTIF($G6:$BN6,"D")</f>
        <v>4</v>
      </c>
      <c r="BT6" s="66">
        <f>+COUNTIF($G6:$BN6,"E")</f>
        <v>3</v>
      </c>
      <c r="BU6" s="66">
        <f>SUM(BP6:BT6)</f>
        <v>13</v>
      </c>
    </row>
    <row r="7" spans="1:73" x14ac:dyDescent="0.2">
      <c r="A7" s="99"/>
      <c r="B7" s="15" t="s">
        <v>9</v>
      </c>
      <c r="C7" s="15" t="s">
        <v>10</v>
      </c>
      <c r="D7" s="15" t="s">
        <v>6</v>
      </c>
      <c r="E7" s="15" t="s">
        <v>11</v>
      </c>
      <c r="F7" s="16" t="s">
        <v>12</v>
      </c>
      <c r="G7" s="17">
        <v>26</v>
      </c>
      <c r="H7" s="18">
        <f t="shared" ref="H7:H36" si="15">G7/$BM7</f>
        <v>1.7310252996005325E-2</v>
      </c>
      <c r="I7" s="48">
        <f t="shared" si="0"/>
        <v>0.99999999999999989</v>
      </c>
      <c r="J7" s="60" t="str">
        <f t="shared" ref="J7:J62" si="16">+IF(I7&lt;0.1,"A",IF(AND(I7&gt;0.1,I7&lt;=0.35),"B",IF(AND(I7&gt;0.35,I7&lt;=0.65),"C",IF(AND(I7&gt;0.65,I7&lt;=0.9),"D","E"))))</f>
        <v>E</v>
      </c>
      <c r="K7" s="17">
        <v>25</v>
      </c>
      <c r="L7" s="18">
        <f t="shared" ref="L7:L36" si="17">K7/$BM7</f>
        <v>1.6644474034620507E-2</v>
      </c>
      <c r="M7" s="48">
        <f t="shared" si="1"/>
        <v>0.98268974700399458</v>
      </c>
      <c r="N7" s="60" t="str">
        <f t="shared" ref="N7:N62" si="18">+IF(M7&lt;0.1,"A",IF(AND(M7&gt;0.1,M7&lt;=0.35),"B",IF(AND(M7&gt;0.35,M7&lt;=0.65),"C",IF(AND(M7&gt;0.65,M7&lt;=0.9),"D","E"))))</f>
        <v>E</v>
      </c>
      <c r="O7" s="17">
        <v>49</v>
      </c>
      <c r="P7" s="18">
        <f t="shared" ref="P7:P36" si="19">O7/$BM7</f>
        <v>3.262316910785619E-2</v>
      </c>
      <c r="Q7" s="48">
        <f t="shared" si="2"/>
        <v>0.96604527296937404</v>
      </c>
      <c r="R7" s="60" t="str">
        <f t="shared" ref="R7:R62" si="20">+IF(Q7&lt;0.1,"A",IF(AND(Q7&gt;0.1,Q7&lt;=0.35),"B",IF(AND(Q7&gt;0.35,Q7&lt;=0.65),"C",IF(AND(Q7&gt;0.65,Q7&lt;=0.9),"D","E"))))</f>
        <v>E</v>
      </c>
      <c r="S7" s="17">
        <v>69</v>
      </c>
      <c r="T7" s="18">
        <f t="shared" ref="T7:T36" si="21">S7/$BM7</f>
        <v>4.5938748335552594E-2</v>
      </c>
      <c r="U7" s="48">
        <f t="shared" si="3"/>
        <v>0.9334221038615178</v>
      </c>
      <c r="V7" s="60" t="str">
        <f t="shared" ref="V7:V62" si="22">+IF(U7&lt;0.1,"A",IF(AND(U7&gt;0.1,U7&lt;=0.35),"B",IF(AND(U7&gt;0.35,U7&lt;=0.65),"C",IF(AND(U7&gt;0.65,U7&lt;=0.9),"D","E"))))</f>
        <v>E</v>
      </c>
      <c r="W7" s="17">
        <v>98</v>
      </c>
      <c r="X7" s="18">
        <f t="shared" ref="X7:X36" si="23">W7/$BM7</f>
        <v>6.5246338215712379E-2</v>
      </c>
      <c r="Y7" s="48">
        <f t="shared" si="4"/>
        <v>0.88748335552596525</v>
      </c>
      <c r="Z7" s="60" t="str">
        <f t="shared" ref="Z7:Z62" si="24">+IF(Y7&lt;0.1,"A",IF(AND(Y7&gt;0.1,Y7&lt;=0.35),"B",IF(AND(Y7&gt;0.35,Y7&lt;=0.65),"C",IF(AND(Y7&gt;0.65,Y7&lt;=0.9),"D","E"))))</f>
        <v>D</v>
      </c>
      <c r="AA7" s="17">
        <v>148</v>
      </c>
      <c r="AB7" s="18">
        <f t="shared" ref="AB7:AB36" si="25">AA7/$BM7</f>
        <v>9.8535286284953394E-2</v>
      </c>
      <c r="AC7" s="48">
        <f t="shared" si="5"/>
        <v>0.82223701731025289</v>
      </c>
      <c r="AD7" s="60" t="str">
        <f t="shared" ref="AD7:AD62" si="26">+IF(AC7&lt;0.1,"A",IF(AND(AC7&gt;0.1,AC7&lt;=0.35),"B",IF(AND(AC7&gt;0.35,AC7&lt;=0.65),"C",IF(AND(AC7&gt;0.65,AC7&lt;=0.9),"D","E"))))</f>
        <v>D</v>
      </c>
      <c r="AE7" s="17">
        <v>180</v>
      </c>
      <c r="AF7" s="18">
        <f t="shared" ref="AF7:AF36" si="27">AE7/$BM7</f>
        <v>0.11984021304926765</v>
      </c>
      <c r="AG7" s="48">
        <f t="shared" si="6"/>
        <v>0.72370173102529956</v>
      </c>
      <c r="AH7" s="60" t="str">
        <f t="shared" ref="AH7:AH62" si="28">+IF(AG7&lt;0.1,"A",IF(AND(AG7&gt;0.1,AG7&lt;=0.35),"B",IF(AND(AG7&gt;0.35,AG7&lt;=0.65),"C",IF(AND(AG7&gt;0.65,AG7&lt;=0.9),"D","E"))))</f>
        <v>D</v>
      </c>
      <c r="AI7" s="17">
        <v>179</v>
      </c>
      <c r="AJ7" s="18">
        <f t="shared" ref="AJ7:AJ36" si="29">AI7/$BM7</f>
        <v>0.11917443408788282</v>
      </c>
      <c r="AK7" s="48">
        <f t="shared" si="7"/>
        <v>0.60386151797603194</v>
      </c>
      <c r="AL7" s="60" t="str">
        <f t="shared" ref="AL7:AL62" si="30">+IF(AK7&lt;0.1,"A",IF(AND(AK7&gt;0.1,AK7&lt;=0.35),"B",IF(AND(AK7&gt;0.35,AK7&lt;=0.65),"C",IF(AND(AK7&gt;0.65,AK7&lt;=0.9),"D","E"))))</f>
        <v>C</v>
      </c>
      <c r="AM7" s="17">
        <v>171</v>
      </c>
      <c r="AN7" s="18">
        <f t="shared" ref="AN7:AN36" si="31">AM7/$BM7</f>
        <v>0.11384820239680427</v>
      </c>
      <c r="AO7" s="48">
        <f t="shared" si="8"/>
        <v>0.48468708388814907</v>
      </c>
      <c r="AP7" s="60" t="str">
        <f t="shared" ref="AP7:AP62" si="32">+IF(AO7&lt;0.1,"A",IF(AND(AO7&gt;0.1,AO7&lt;=0.35),"B",IF(AND(AO7&gt;0.35,AO7&lt;=0.65),"C",IF(AND(AO7&gt;0.65,AO7&lt;=0.9),"D","E"))))</f>
        <v>C</v>
      </c>
      <c r="AQ7" s="17">
        <v>169</v>
      </c>
      <c r="AR7" s="18">
        <f t="shared" ref="AR7:AR36" si="33">AQ7/$BM7</f>
        <v>0.11251664447403462</v>
      </c>
      <c r="AS7" s="48">
        <f t="shared" si="9"/>
        <v>0.37083888149134481</v>
      </c>
      <c r="AT7" s="76" t="str">
        <f t="shared" ref="AT7:AT62" si="34">+IF(AS7&lt;0.1,"A",IF(AND(AS7&gt;0.1,AS7&lt;=0.35),"B",IF(AND(AS7&gt;0.35,AS7&lt;=0.65),"C",IF(OR(AND(AS7&gt;0.65,AS7&lt;=0.9),AX7="C"),"D","E"))))</f>
        <v>C</v>
      </c>
      <c r="AU7" s="17">
        <v>167</v>
      </c>
      <c r="AV7" s="18">
        <f t="shared" ref="AV7:AV36" si="35">AU7/$BM7</f>
        <v>0.11118508655126498</v>
      </c>
      <c r="AW7" s="48">
        <f t="shared" si="10"/>
        <v>0.25832223701731022</v>
      </c>
      <c r="AX7" s="76" t="str">
        <f t="shared" ref="AX7:AX62" si="36">+IF(AW7&lt;=0.1,"A",IF(AND(AW7&gt;0.1,AW7&lt;=0.35),"B",IF(OR(AND(0.35,AW7&lt;=0.65),BB7="B"),"C",IF(AND(AW7&gt;0.65,AW7&lt;=0.9),"D","E"))))</f>
        <v>B</v>
      </c>
      <c r="AY7" s="17">
        <v>113</v>
      </c>
      <c r="AZ7" s="18">
        <f t="shared" ref="AZ7:AZ36" si="37">AY7/$BM7</f>
        <v>7.5233022636484681E-2</v>
      </c>
      <c r="BA7" s="64">
        <f>+BD7+AZ7</f>
        <v>0.14713715046604525</v>
      </c>
      <c r="BB7" s="76" t="str">
        <f t="shared" ref="BB7:BB62" si="38">+IF(BA7&lt;=0.1,"A",IF(OR(AND(BA7&gt;0.1,BA7&lt;=0.35),BF7="A"),"B",IF(AND(BA7&gt;0.35,BA7&lt;=0.65),"C",IF(AND(BA7&gt;0.65,BA7&lt;=0.9),"D","E"))))</f>
        <v>B</v>
      </c>
      <c r="BC7" s="17">
        <f t="shared" ref="BC7:BC17" si="39">+BG7+BJ7</f>
        <v>108</v>
      </c>
      <c r="BD7" s="18">
        <f t="shared" si="11"/>
        <v>7.1904127829560585E-2</v>
      </c>
      <c r="BE7" s="48">
        <f t="shared" si="12"/>
        <v>7.1904127829560585E-2</v>
      </c>
      <c r="BF7" s="80" t="str">
        <f t="shared" ref="BF7:BF62" si="40">+IF(OR(BE7&lt;=0.1,BE7&lt;=MIN(BE7,BA7,AW7,AS7,AO7,AK7,AG7,AC7,Y7,U7,Q7,M7,I7,E7)),"A",IF(AND(BE7&gt;0.1,BE7&lt;=0.35),"B",IF(AND(BE7&gt;0.35,BE7&lt;=0.65),"C",IF(AND(BE7&gt;0.65,BE7&lt;=0.9),"D","E"))))</f>
        <v>A</v>
      </c>
      <c r="BG7" s="17">
        <v>67</v>
      </c>
      <c r="BH7" s="18">
        <f t="shared" ref="BH7:BH36" si="41">BG7/$BM7</f>
        <v>4.4607190412782959E-2</v>
      </c>
      <c r="BI7" s="53">
        <f>+BK7+BH7</f>
        <v>7.1904127829560585E-2</v>
      </c>
      <c r="BJ7" s="17">
        <v>41</v>
      </c>
      <c r="BK7" s="18">
        <f t="shared" ref="BK7:BK36" si="42">BJ7/$BM7</f>
        <v>2.729693741677763E-2</v>
      </c>
      <c r="BL7" s="19">
        <f t="shared" si="13"/>
        <v>2.729693741677763E-2</v>
      </c>
      <c r="BM7" s="20">
        <v>1502</v>
      </c>
      <c r="BN7" s="21">
        <f t="shared" si="14"/>
        <v>25.252330226364847</v>
      </c>
      <c r="BP7" s="66">
        <f t="shared" ref="BP7:BP62" si="43">+COUNTIF($G7:$BN7,"A")</f>
        <v>1</v>
      </c>
      <c r="BQ7" s="66">
        <f t="shared" ref="BQ7:BQ62" si="44">+COUNTIF($G7:$BN7,"B")</f>
        <v>2</v>
      </c>
      <c r="BR7" s="66">
        <f t="shared" ref="BR7:BR62" si="45">+COUNTIF($G7:$BN7,"C")</f>
        <v>3</v>
      </c>
      <c r="BS7" s="66">
        <f t="shared" ref="BS7:BS62" si="46">+COUNTIF($G7:$BN7,"D")</f>
        <v>3</v>
      </c>
      <c r="BT7" s="66">
        <f t="shared" ref="BT7:BT62" si="47">+COUNTIF($G7:$BN7,"E")</f>
        <v>4</v>
      </c>
      <c r="BU7" s="66">
        <f t="shared" ref="BU7:BU62" si="48">SUM(BP7:BT7)</f>
        <v>13</v>
      </c>
    </row>
    <row r="8" spans="1:73" ht="21" x14ac:dyDescent="0.2">
      <c r="A8" s="99"/>
      <c r="B8" s="99" t="s">
        <v>13</v>
      </c>
      <c r="C8" s="99" t="s">
        <v>14</v>
      </c>
      <c r="D8" s="99" t="s">
        <v>6</v>
      </c>
      <c r="E8" s="15" t="s">
        <v>15</v>
      </c>
      <c r="F8" s="16" t="s">
        <v>16</v>
      </c>
      <c r="G8" s="17">
        <v>6</v>
      </c>
      <c r="H8" s="18">
        <f t="shared" si="15"/>
        <v>6.4034151547491995E-3</v>
      </c>
      <c r="I8" s="48">
        <f t="shared" si="0"/>
        <v>0.99999999999999989</v>
      </c>
      <c r="J8" s="60" t="str">
        <f t="shared" si="16"/>
        <v>E</v>
      </c>
      <c r="K8" s="17">
        <v>12</v>
      </c>
      <c r="L8" s="18">
        <f t="shared" si="17"/>
        <v>1.2806830309498399E-2</v>
      </c>
      <c r="M8" s="48">
        <f t="shared" si="1"/>
        <v>0.99359658484525071</v>
      </c>
      <c r="N8" s="60" t="str">
        <f t="shared" si="18"/>
        <v>E</v>
      </c>
      <c r="O8" s="17">
        <v>24</v>
      </c>
      <c r="P8" s="18">
        <f t="shared" si="19"/>
        <v>2.5613660618996798E-2</v>
      </c>
      <c r="Q8" s="48">
        <f t="shared" si="2"/>
        <v>0.98078975453575234</v>
      </c>
      <c r="R8" s="60" t="str">
        <f t="shared" si="20"/>
        <v>E</v>
      </c>
      <c r="S8" s="17">
        <v>42</v>
      </c>
      <c r="T8" s="18">
        <f t="shared" si="21"/>
        <v>4.4823906083244394E-2</v>
      </c>
      <c r="U8" s="48">
        <f t="shared" si="3"/>
        <v>0.95517609391675551</v>
      </c>
      <c r="V8" s="60" t="str">
        <f t="shared" si="22"/>
        <v>E</v>
      </c>
      <c r="W8" s="17">
        <v>75</v>
      </c>
      <c r="X8" s="18">
        <f t="shared" si="23"/>
        <v>8.0042689434364989E-2</v>
      </c>
      <c r="Y8" s="48">
        <f t="shared" si="4"/>
        <v>0.91035218783351113</v>
      </c>
      <c r="Z8" s="60" t="str">
        <f t="shared" si="24"/>
        <v>E</v>
      </c>
      <c r="AA8" s="17">
        <v>115</v>
      </c>
      <c r="AB8" s="18">
        <f t="shared" si="25"/>
        <v>0.12273212379935966</v>
      </c>
      <c r="AC8" s="48">
        <f t="shared" si="5"/>
        <v>0.83030949839914614</v>
      </c>
      <c r="AD8" s="60" t="str">
        <f t="shared" si="26"/>
        <v>D</v>
      </c>
      <c r="AE8" s="17">
        <v>94</v>
      </c>
      <c r="AF8" s="18">
        <f t="shared" si="27"/>
        <v>0.10032017075773746</v>
      </c>
      <c r="AG8" s="48">
        <f t="shared" si="6"/>
        <v>0.70757737459978653</v>
      </c>
      <c r="AH8" s="60" t="str">
        <f t="shared" si="28"/>
        <v>D</v>
      </c>
      <c r="AI8" s="17">
        <v>106</v>
      </c>
      <c r="AJ8" s="18">
        <f t="shared" si="29"/>
        <v>0.11312700106723586</v>
      </c>
      <c r="AK8" s="48">
        <f t="shared" si="7"/>
        <v>0.60725720384204906</v>
      </c>
      <c r="AL8" s="60" t="str">
        <f t="shared" si="30"/>
        <v>C</v>
      </c>
      <c r="AM8" s="17">
        <v>110</v>
      </c>
      <c r="AN8" s="18">
        <f t="shared" si="31"/>
        <v>0.11739594450373532</v>
      </c>
      <c r="AO8" s="48">
        <f t="shared" si="8"/>
        <v>0.49413020277481318</v>
      </c>
      <c r="AP8" s="60" t="str">
        <f t="shared" si="32"/>
        <v>C</v>
      </c>
      <c r="AQ8" s="17">
        <v>106</v>
      </c>
      <c r="AR8" s="18">
        <f t="shared" si="33"/>
        <v>0.11312700106723586</v>
      </c>
      <c r="AS8" s="48">
        <f t="shared" si="9"/>
        <v>0.37673425827107787</v>
      </c>
      <c r="AT8" s="76" t="str">
        <f t="shared" si="34"/>
        <v>C</v>
      </c>
      <c r="AU8" s="17">
        <v>94</v>
      </c>
      <c r="AV8" s="18">
        <f t="shared" si="35"/>
        <v>0.10032017075773746</v>
      </c>
      <c r="AW8" s="48">
        <f t="shared" si="10"/>
        <v>0.26360725720384204</v>
      </c>
      <c r="AX8" s="76" t="str">
        <f t="shared" si="36"/>
        <v>B</v>
      </c>
      <c r="AY8" s="17">
        <v>69</v>
      </c>
      <c r="AZ8" s="18">
        <f t="shared" si="37"/>
        <v>7.3639274279615793E-2</v>
      </c>
      <c r="BA8" s="48">
        <f t="shared" ref="BA8:BA37" si="49">BI8+AZ8</f>
        <v>0.16328708644610457</v>
      </c>
      <c r="BB8" s="76" t="str">
        <f t="shared" si="38"/>
        <v>B</v>
      </c>
      <c r="BC8" s="17">
        <f t="shared" si="39"/>
        <v>84</v>
      </c>
      <c r="BD8" s="18">
        <f t="shared" si="11"/>
        <v>8.9647812166488788E-2</v>
      </c>
      <c r="BE8" s="48">
        <f t="shared" si="12"/>
        <v>8.9647812166488788E-2</v>
      </c>
      <c r="BF8" s="80" t="str">
        <f t="shared" si="40"/>
        <v>A</v>
      </c>
      <c r="BG8" s="17">
        <v>40</v>
      </c>
      <c r="BH8" s="18">
        <f t="shared" si="41"/>
        <v>4.2689434364994665E-2</v>
      </c>
      <c r="BI8" s="19">
        <f t="shared" ref="BI8:BI56" si="50">BL8+BH8</f>
        <v>8.9647812166488788E-2</v>
      </c>
      <c r="BJ8" s="17">
        <v>44</v>
      </c>
      <c r="BK8" s="18">
        <f t="shared" si="42"/>
        <v>4.6958377801494131E-2</v>
      </c>
      <c r="BL8" s="19">
        <f t="shared" si="13"/>
        <v>4.6958377801494131E-2</v>
      </c>
      <c r="BM8" s="20">
        <v>937</v>
      </c>
      <c r="BN8" s="21">
        <f t="shared" si="14"/>
        <v>25.372465314834578</v>
      </c>
      <c r="BP8" s="66">
        <f t="shared" si="43"/>
        <v>1</v>
      </c>
      <c r="BQ8" s="66">
        <f t="shared" si="44"/>
        <v>2</v>
      </c>
      <c r="BR8" s="66">
        <f t="shared" si="45"/>
        <v>3</v>
      </c>
      <c r="BS8" s="66">
        <f t="shared" si="46"/>
        <v>2</v>
      </c>
      <c r="BT8" s="66">
        <f t="shared" si="47"/>
        <v>5</v>
      </c>
      <c r="BU8" s="66">
        <f t="shared" si="48"/>
        <v>13</v>
      </c>
    </row>
    <row r="9" spans="1:73" ht="21" x14ac:dyDescent="0.2">
      <c r="A9" s="99"/>
      <c r="B9" s="99"/>
      <c r="C9" s="99"/>
      <c r="D9" s="99"/>
      <c r="E9" s="15" t="s">
        <v>17</v>
      </c>
      <c r="F9" s="16" t="s">
        <v>18</v>
      </c>
      <c r="G9" s="17">
        <v>16</v>
      </c>
      <c r="H9" s="18">
        <f t="shared" si="15"/>
        <v>1.0165184243964422E-2</v>
      </c>
      <c r="I9" s="48">
        <f t="shared" si="0"/>
        <v>0.99999999999999989</v>
      </c>
      <c r="J9" s="60" t="str">
        <f t="shared" si="16"/>
        <v>E</v>
      </c>
      <c r="K9" s="17">
        <v>26</v>
      </c>
      <c r="L9" s="18">
        <f t="shared" si="17"/>
        <v>1.6518424396442185E-2</v>
      </c>
      <c r="M9" s="48">
        <f t="shared" si="1"/>
        <v>0.98983481575603549</v>
      </c>
      <c r="N9" s="60" t="str">
        <f t="shared" si="18"/>
        <v>E</v>
      </c>
      <c r="O9" s="17">
        <v>42</v>
      </c>
      <c r="P9" s="18">
        <f t="shared" si="19"/>
        <v>2.6683608640406607E-2</v>
      </c>
      <c r="Q9" s="48">
        <f t="shared" si="2"/>
        <v>0.97331639135959336</v>
      </c>
      <c r="R9" s="60" t="str">
        <f t="shared" si="20"/>
        <v>E</v>
      </c>
      <c r="S9" s="17">
        <v>81</v>
      </c>
      <c r="T9" s="18">
        <f t="shared" si="21"/>
        <v>5.1461245235069883E-2</v>
      </c>
      <c r="U9" s="48">
        <f t="shared" si="3"/>
        <v>0.94663278271918672</v>
      </c>
      <c r="V9" s="60" t="str">
        <f t="shared" si="22"/>
        <v>E</v>
      </c>
      <c r="W9" s="17">
        <v>125</v>
      </c>
      <c r="X9" s="18">
        <f t="shared" si="23"/>
        <v>7.9415501905972047E-2</v>
      </c>
      <c r="Y9" s="48">
        <f t="shared" si="4"/>
        <v>0.89517153748411682</v>
      </c>
      <c r="Z9" s="60" t="str">
        <f t="shared" si="24"/>
        <v>D</v>
      </c>
      <c r="AA9" s="17">
        <v>144</v>
      </c>
      <c r="AB9" s="18">
        <f t="shared" si="25"/>
        <v>9.148665819567979E-2</v>
      </c>
      <c r="AC9" s="48">
        <f t="shared" si="5"/>
        <v>0.8157560355781448</v>
      </c>
      <c r="AD9" s="60" t="str">
        <f t="shared" si="26"/>
        <v>D</v>
      </c>
      <c r="AE9" s="17">
        <v>182</v>
      </c>
      <c r="AF9" s="18">
        <f t="shared" si="27"/>
        <v>0.1156289707750953</v>
      </c>
      <c r="AG9" s="48">
        <f t="shared" si="6"/>
        <v>0.724269377382465</v>
      </c>
      <c r="AH9" s="60" t="str">
        <f t="shared" si="28"/>
        <v>D</v>
      </c>
      <c r="AI9" s="17">
        <v>153</v>
      </c>
      <c r="AJ9" s="18">
        <f t="shared" si="29"/>
        <v>9.7204574332909785E-2</v>
      </c>
      <c r="AK9" s="48">
        <f t="shared" si="7"/>
        <v>0.60864040660736973</v>
      </c>
      <c r="AL9" s="60" t="str">
        <f t="shared" si="30"/>
        <v>C</v>
      </c>
      <c r="AM9" s="17">
        <v>176</v>
      </c>
      <c r="AN9" s="18">
        <f t="shared" si="31"/>
        <v>0.11181702668360864</v>
      </c>
      <c r="AO9" s="48">
        <f t="shared" si="8"/>
        <v>0.51143583227445999</v>
      </c>
      <c r="AP9" s="60" t="str">
        <f t="shared" si="32"/>
        <v>C</v>
      </c>
      <c r="AQ9" s="17">
        <v>172</v>
      </c>
      <c r="AR9" s="18">
        <f t="shared" si="33"/>
        <v>0.10927573062261753</v>
      </c>
      <c r="AS9" s="48">
        <f t="shared" si="9"/>
        <v>0.39961880559085133</v>
      </c>
      <c r="AT9" s="76" t="str">
        <f t="shared" si="34"/>
        <v>C</v>
      </c>
      <c r="AU9" s="17">
        <v>153</v>
      </c>
      <c r="AV9" s="18">
        <f t="shared" si="35"/>
        <v>9.7204574332909785E-2</v>
      </c>
      <c r="AW9" s="48">
        <f t="shared" si="10"/>
        <v>0.29034307496823381</v>
      </c>
      <c r="AX9" s="76" t="str">
        <f t="shared" si="36"/>
        <v>B</v>
      </c>
      <c r="AY9" s="17">
        <v>131</v>
      </c>
      <c r="AZ9" s="18">
        <f t="shared" si="37"/>
        <v>8.322744599745871E-2</v>
      </c>
      <c r="BA9" s="48">
        <f t="shared" si="49"/>
        <v>0.19313850063532401</v>
      </c>
      <c r="BB9" s="76" t="str">
        <f t="shared" si="38"/>
        <v>B</v>
      </c>
      <c r="BC9" s="17">
        <f t="shared" si="39"/>
        <v>173</v>
      </c>
      <c r="BD9" s="18">
        <f t="shared" si="11"/>
        <v>0.10991105463786531</v>
      </c>
      <c r="BE9" s="48">
        <f t="shared" si="12"/>
        <v>0.10991105463786531</v>
      </c>
      <c r="BF9" s="80" t="str">
        <f t="shared" si="40"/>
        <v>A</v>
      </c>
      <c r="BG9" s="17">
        <v>87</v>
      </c>
      <c r="BH9" s="18">
        <f t="shared" si="41"/>
        <v>5.5273189326556546E-2</v>
      </c>
      <c r="BI9" s="19">
        <f t="shared" si="50"/>
        <v>0.10991105463786531</v>
      </c>
      <c r="BJ9" s="17">
        <v>86</v>
      </c>
      <c r="BK9" s="18">
        <f t="shared" si="42"/>
        <v>5.4637865311308764E-2</v>
      </c>
      <c r="BL9" s="19">
        <f t="shared" si="13"/>
        <v>5.4637865311308764E-2</v>
      </c>
      <c r="BM9" s="20">
        <v>1574</v>
      </c>
      <c r="BN9" s="21">
        <f t="shared" si="14"/>
        <v>25.458068614993646</v>
      </c>
      <c r="BP9" s="66">
        <f t="shared" si="43"/>
        <v>1</v>
      </c>
      <c r="BQ9" s="66">
        <f t="shared" si="44"/>
        <v>2</v>
      </c>
      <c r="BR9" s="66">
        <f t="shared" si="45"/>
        <v>3</v>
      </c>
      <c r="BS9" s="66">
        <f t="shared" si="46"/>
        <v>3</v>
      </c>
      <c r="BT9" s="66">
        <f t="shared" si="47"/>
        <v>4</v>
      </c>
      <c r="BU9" s="66">
        <f t="shared" si="48"/>
        <v>13</v>
      </c>
    </row>
    <row r="10" spans="1:73" x14ac:dyDescent="0.2">
      <c r="A10" s="99"/>
      <c r="B10" s="99"/>
      <c r="C10" s="99"/>
      <c r="D10" s="99"/>
      <c r="E10" s="15" t="s">
        <v>19</v>
      </c>
      <c r="F10" s="16" t="s">
        <v>20</v>
      </c>
      <c r="G10" s="17">
        <v>0</v>
      </c>
      <c r="H10" s="18">
        <f t="shared" si="15"/>
        <v>0</v>
      </c>
      <c r="I10" s="48">
        <f t="shared" si="0"/>
        <v>1</v>
      </c>
      <c r="J10" s="60" t="str">
        <f t="shared" si="16"/>
        <v>E</v>
      </c>
      <c r="K10" s="17">
        <v>0</v>
      </c>
      <c r="L10" s="18">
        <f t="shared" si="17"/>
        <v>0</v>
      </c>
      <c r="M10" s="48">
        <f t="shared" si="1"/>
        <v>1</v>
      </c>
      <c r="N10" s="60" t="str">
        <f t="shared" si="18"/>
        <v>E</v>
      </c>
      <c r="O10" s="17">
        <v>0</v>
      </c>
      <c r="P10" s="18">
        <f t="shared" si="19"/>
        <v>0</v>
      </c>
      <c r="Q10" s="48">
        <f t="shared" si="2"/>
        <v>1</v>
      </c>
      <c r="R10" s="60" t="str">
        <f t="shared" si="20"/>
        <v>E</v>
      </c>
      <c r="S10" s="17">
        <v>1</v>
      </c>
      <c r="T10" s="18">
        <f t="shared" si="21"/>
        <v>1.0526315789473684E-2</v>
      </c>
      <c r="U10" s="48">
        <f t="shared" si="3"/>
        <v>1</v>
      </c>
      <c r="V10" s="60" t="str">
        <f t="shared" si="22"/>
        <v>E</v>
      </c>
      <c r="W10" s="17">
        <v>2</v>
      </c>
      <c r="X10" s="18">
        <f t="shared" si="23"/>
        <v>2.1052631578947368E-2</v>
      </c>
      <c r="Y10" s="48">
        <f t="shared" si="4"/>
        <v>0.98947368421052628</v>
      </c>
      <c r="Z10" s="60" t="str">
        <f t="shared" si="24"/>
        <v>E</v>
      </c>
      <c r="AA10" s="17">
        <v>1</v>
      </c>
      <c r="AB10" s="18">
        <f t="shared" si="25"/>
        <v>1.0526315789473684E-2</v>
      </c>
      <c r="AC10" s="48">
        <f t="shared" si="5"/>
        <v>0.96842105263157896</v>
      </c>
      <c r="AD10" s="60" t="str">
        <f t="shared" si="26"/>
        <v>E</v>
      </c>
      <c r="AE10" s="17">
        <v>1</v>
      </c>
      <c r="AF10" s="18">
        <f t="shared" si="27"/>
        <v>1.0526315789473684E-2</v>
      </c>
      <c r="AG10" s="48">
        <f t="shared" si="6"/>
        <v>0.95789473684210524</v>
      </c>
      <c r="AH10" s="60" t="str">
        <f t="shared" si="28"/>
        <v>E</v>
      </c>
      <c r="AI10" s="17">
        <v>2</v>
      </c>
      <c r="AJ10" s="18">
        <f t="shared" si="29"/>
        <v>2.1052631578947368E-2</v>
      </c>
      <c r="AK10" s="48">
        <f t="shared" si="7"/>
        <v>0.94736842105263153</v>
      </c>
      <c r="AL10" s="60" t="str">
        <f t="shared" si="30"/>
        <v>E</v>
      </c>
      <c r="AM10" s="17">
        <v>12</v>
      </c>
      <c r="AN10" s="18">
        <f t="shared" si="31"/>
        <v>0.12631578947368421</v>
      </c>
      <c r="AO10" s="48">
        <f t="shared" si="8"/>
        <v>0.9263157894736842</v>
      </c>
      <c r="AP10" s="60" t="str">
        <f t="shared" si="32"/>
        <v>E</v>
      </c>
      <c r="AQ10" s="17">
        <v>12</v>
      </c>
      <c r="AR10" s="18">
        <f t="shared" si="33"/>
        <v>0.12631578947368421</v>
      </c>
      <c r="AS10" s="48">
        <f t="shared" si="9"/>
        <v>0.8</v>
      </c>
      <c r="AT10" s="76" t="str">
        <f t="shared" si="34"/>
        <v>D</v>
      </c>
      <c r="AU10" s="17">
        <v>18</v>
      </c>
      <c r="AV10" s="18">
        <f t="shared" si="35"/>
        <v>0.18947368421052632</v>
      </c>
      <c r="AW10" s="48">
        <f t="shared" si="10"/>
        <v>0.67368421052631577</v>
      </c>
      <c r="AX10" s="76" t="str">
        <f t="shared" si="36"/>
        <v>C</v>
      </c>
      <c r="AY10" s="17">
        <v>19</v>
      </c>
      <c r="AZ10" s="18">
        <f t="shared" si="37"/>
        <v>0.2</v>
      </c>
      <c r="BA10" s="48">
        <f t="shared" si="49"/>
        <v>0.48421052631578948</v>
      </c>
      <c r="BB10" s="76" t="str">
        <f t="shared" si="38"/>
        <v>B</v>
      </c>
      <c r="BC10" s="17">
        <f t="shared" si="39"/>
        <v>27</v>
      </c>
      <c r="BD10" s="18">
        <f t="shared" si="11"/>
        <v>0.28421052631578947</v>
      </c>
      <c r="BE10" s="48">
        <f t="shared" si="12"/>
        <v>0.28421052631578947</v>
      </c>
      <c r="BF10" s="80" t="str">
        <f t="shared" si="40"/>
        <v>A</v>
      </c>
      <c r="BG10" s="17">
        <v>19</v>
      </c>
      <c r="BH10" s="18">
        <f t="shared" si="41"/>
        <v>0.2</v>
      </c>
      <c r="BI10" s="19">
        <f t="shared" si="50"/>
        <v>0.28421052631578947</v>
      </c>
      <c r="BJ10" s="17">
        <v>8</v>
      </c>
      <c r="BK10" s="18">
        <f t="shared" si="42"/>
        <v>8.4210526315789472E-2</v>
      </c>
      <c r="BL10" s="19">
        <f t="shared" si="13"/>
        <v>8.4210526315789472E-2</v>
      </c>
      <c r="BM10" s="20">
        <v>95</v>
      </c>
      <c r="BN10" s="21">
        <f t="shared" si="14"/>
        <v>28.03157894736842</v>
      </c>
      <c r="BP10" s="66">
        <f t="shared" si="43"/>
        <v>1</v>
      </c>
      <c r="BQ10" s="66">
        <f t="shared" si="44"/>
        <v>1</v>
      </c>
      <c r="BR10" s="66">
        <f t="shared" si="45"/>
        <v>1</v>
      </c>
      <c r="BS10" s="66">
        <f t="shared" si="46"/>
        <v>1</v>
      </c>
      <c r="BT10" s="66">
        <f t="shared" si="47"/>
        <v>9</v>
      </c>
      <c r="BU10" s="66">
        <f t="shared" si="48"/>
        <v>13</v>
      </c>
    </row>
    <row r="11" spans="1:73" ht="21" x14ac:dyDescent="0.2">
      <c r="A11" s="99"/>
      <c r="B11" s="99" t="s">
        <v>21</v>
      </c>
      <c r="C11" s="99" t="s">
        <v>22</v>
      </c>
      <c r="D11" s="99" t="s">
        <v>6</v>
      </c>
      <c r="E11" s="15" t="s">
        <v>23</v>
      </c>
      <c r="F11" s="16" t="s">
        <v>24</v>
      </c>
      <c r="G11" s="17">
        <v>12</v>
      </c>
      <c r="H11" s="18">
        <f t="shared" si="15"/>
        <v>1.8547140649149921E-2</v>
      </c>
      <c r="I11" s="48">
        <f t="shared" si="0"/>
        <v>0.99999999999999989</v>
      </c>
      <c r="J11" s="60" t="str">
        <f t="shared" si="16"/>
        <v>E</v>
      </c>
      <c r="K11" s="17">
        <v>3</v>
      </c>
      <c r="L11" s="18">
        <f t="shared" si="17"/>
        <v>4.6367851622874804E-3</v>
      </c>
      <c r="M11" s="48">
        <f t="shared" si="1"/>
        <v>0.98145285935084992</v>
      </c>
      <c r="N11" s="60" t="str">
        <f t="shared" si="18"/>
        <v>E</v>
      </c>
      <c r="O11" s="17">
        <v>11</v>
      </c>
      <c r="P11" s="18">
        <f t="shared" si="19"/>
        <v>1.7001545595054096E-2</v>
      </c>
      <c r="Q11" s="48">
        <f t="shared" si="2"/>
        <v>0.97681607418856242</v>
      </c>
      <c r="R11" s="60" t="str">
        <f t="shared" si="20"/>
        <v>E</v>
      </c>
      <c r="S11" s="17">
        <v>15</v>
      </c>
      <c r="T11" s="18">
        <f t="shared" si="21"/>
        <v>2.3183925811437404E-2</v>
      </c>
      <c r="U11" s="48">
        <f t="shared" si="3"/>
        <v>0.95981452859350835</v>
      </c>
      <c r="V11" s="60" t="str">
        <f t="shared" si="22"/>
        <v>E</v>
      </c>
      <c r="W11" s="17">
        <v>23</v>
      </c>
      <c r="X11" s="18">
        <f t="shared" si="23"/>
        <v>3.5548686244204021E-2</v>
      </c>
      <c r="Y11" s="48">
        <f t="shared" si="4"/>
        <v>0.936630602782071</v>
      </c>
      <c r="Z11" s="60" t="str">
        <f t="shared" si="24"/>
        <v>E</v>
      </c>
      <c r="AA11" s="17">
        <v>32</v>
      </c>
      <c r="AB11" s="18">
        <f t="shared" si="25"/>
        <v>4.945904173106646E-2</v>
      </c>
      <c r="AC11" s="48">
        <f t="shared" si="5"/>
        <v>0.90108191653786696</v>
      </c>
      <c r="AD11" s="60" t="str">
        <f t="shared" si="26"/>
        <v>E</v>
      </c>
      <c r="AE11" s="17">
        <v>41</v>
      </c>
      <c r="AF11" s="18">
        <f t="shared" si="27"/>
        <v>6.3369397217928905E-2</v>
      </c>
      <c r="AG11" s="48">
        <f t="shared" si="6"/>
        <v>0.85162287480680054</v>
      </c>
      <c r="AH11" s="60" t="str">
        <f t="shared" si="28"/>
        <v>D</v>
      </c>
      <c r="AI11" s="17">
        <v>56</v>
      </c>
      <c r="AJ11" s="18">
        <f t="shared" si="29"/>
        <v>8.6553323029366303E-2</v>
      </c>
      <c r="AK11" s="48">
        <f t="shared" si="7"/>
        <v>0.78825347758887165</v>
      </c>
      <c r="AL11" s="60" t="str">
        <f t="shared" si="30"/>
        <v>D</v>
      </c>
      <c r="AM11" s="17">
        <v>59</v>
      </c>
      <c r="AN11" s="18">
        <f t="shared" si="31"/>
        <v>9.1190108191653782E-2</v>
      </c>
      <c r="AO11" s="48">
        <f t="shared" si="8"/>
        <v>0.70170015455950541</v>
      </c>
      <c r="AP11" s="60" t="str">
        <f t="shared" si="32"/>
        <v>D</v>
      </c>
      <c r="AQ11" s="17">
        <v>90</v>
      </c>
      <c r="AR11" s="18">
        <f t="shared" si="33"/>
        <v>0.13910355486862441</v>
      </c>
      <c r="AS11" s="48">
        <f t="shared" si="9"/>
        <v>0.61051004636785167</v>
      </c>
      <c r="AT11" s="76" t="str">
        <f t="shared" si="34"/>
        <v>C</v>
      </c>
      <c r="AU11" s="17">
        <v>99</v>
      </c>
      <c r="AV11" s="18">
        <f t="shared" si="35"/>
        <v>0.15301391035548687</v>
      </c>
      <c r="AW11" s="48">
        <f t="shared" si="10"/>
        <v>0.4714064914992272</v>
      </c>
      <c r="AX11" s="76" t="str">
        <f t="shared" si="36"/>
        <v>C</v>
      </c>
      <c r="AY11" s="17">
        <v>78</v>
      </c>
      <c r="AZ11" s="18">
        <f t="shared" si="37"/>
        <v>0.12055641421947449</v>
      </c>
      <c r="BA11" s="48">
        <f t="shared" si="49"/>
        <v>0.31839258114374036</v>
      </c>
      <c r="BB11" s="76" t="str">
        <f t="shared" si="38"/>
        <v>B</v>
      </c>
      <c r="BC11" s="17">
        <f t="shared" si="39"/>
        <v>128</v>
      </c>
      <c r="BD11" s="18">
        <f t="shared" si="11"/>
        <v>0.19783616692426584</v>
      </c>
      <c r="BE11" s="48">
        <f t="shared" si="12"/>
        <v>0.19783616692426584</v>
      </c>
      <c r="BF11" s="80" t="str">
        <f t="shared" si="40"/>
        <v>A</v>
      </c>
      <c r="BG11" s="17">
        <v>96</v>
      </c>
      <c r="BH11" s="18">
        <f t="shared" si="41"/>
        <v>0.14837712519319937</v>
      </c>
      <c r="BI11" s="19">
        <f t="shared" si="50"/>
        <v>0.19783616692426584</v>
      </c>
      <c r="BJ11" s="17">
        <v>32</v>
      </c>
      <c r="BK11" s="18">
        <f t="shared" si="42"/>
        <v>4.945904173106646E-2</v>
      </c>
      <c r="BL11" s="19">
        <f t="shared" si="13"/>
        <v>4.945904173106646E-2</v>
      </c>
      <c r="BM11" s="20">
        <v>647</v>
      </c>
      <c r="BN11" s="21">
        <f t="shared" si="14"/>
        <v>26.695517774343124</v>
      </c>
      <c r="BP11" s="66">
        <f t="shared" si="43"/>
        <v>1</v>
      </c>
      <c r="BQ11" s="66">
        <f t="shared" si="44"/>
        <v>1</v>
      </c>
      <c r="BR11" s="66">
        <f t="shared" si="45"/>
        <v>2</v>
      </c>
      <c r="BS11" s="66">
        <f t="shared" si="46"/>
        <v>3</v>
      </c>
      <c r="BT11" s="66">
        <f t="shared" si="47"/>
        <v>6</v>
      </c>
      <c r="BU11" s="66">
        <f t="shared" si="48"/>
        <v>13</v>
      </c>
    </row>
    <row r="12" spans="1:73" ht="21" x14ac:dyDescent="0.2">
      <c r="A12" s="99"/>
      <c r="B12" s="99"/>
      <c r="C12" s="99"/>
      <c r="D12" s="99"/>
      <c r="E12" s="15" t="s">
        <v>25</v>
      </c>
      <c r="F12" s="16" t="s">
        <v>26</v>
      </c>
      <c r="G12" s="17">
        <v>4</v>
      </c>
      <c r="H12" s="18">
        <f t="shared" si="15"/>
        <v>7.5614366729678641E-3</v>
      </c>
      <c r="I12" s="48">
        <f t="shared" si="0"/>
        <v>1</v>
      </c>
      <c r="J12" s="60" t="str">
        <f t="shared" si="16"/>
        <v>E</v>
      </c>
      <c r="K12" s="17">
        <v>0</v>
      </c>
      <c r="L12" s="18">
        <f t="shared" si="17"/>
        <v>0</v>
      </c>
      <c r="M12" s="48">
        <f t="shared" si="1"/>
        <v>0.99243856332703217</v>
      </c>
      <c r="N12" s="60" t="str">
        <f t="shared" si="18"/>
        <v>E</v>
      </c>
      <c r="O12" s="17">
        <v>1</v>
      </c>
      <c r="P12" s="18">
        <f t="shared" si="19"/>
        <v>1.890359168241966E-3</v>
      </c>
      <c r="Q12" s="48">
        <f t="shared" si="2"/>
        <v>0.99243856332703217</v>
      </c>
      <c r="R12" s="60" t="str">
        <f t="shared" si="20"/>
        <v>E</v>
      </c>
      <c r="S12" s="17">
        <v>4</v>
      </c>
      <c r="T12" s="18">
        <f t="shared" si="21"/>
        <v>7.5614366729678641E-3</v>
      </c>
      <c r="U12" s="48">
        <f t="shared" si="3"/>
        <v>0.99054820415879019</v>
      </c>
      <c r="V12" s="60" t="str">
        <f t="shared" si="22"/>
        <v>E</v>
      </c>
      <c r="W12" s="17">
        <v>8</v>
      </c>
      <c r="X12" s="18">
        <f t="shared" si="23"/>
        <v>1.5122873345935728E-2</v>
      </c>
      <c r="Y12" s="48">
        <f t="shared" si="4"/>
        <v>0.98298676748582237</v>
      </c>
      <c r="Z12" s="60" t="str">
        <f t="shared" si="24"/>
        <v>E</v>
      </c>
      <c r="AA12" s="17">
        <v>10</v>
      </c>
      <c r="AB12" s="18">
        <f t="shared" si="25"/>
        <v>1.890359168241966E-2</v>
      </c>
      <c r="AC12" s="48">
        <f t="shared" si="5"/>
        <v>0.9678638941398866</v>
      </c>
      <c r="AD12" s="60" t="str">
        <f t="shared" si="26"/>
        <v>E</v>
      </c>
      <c r="AE12" s="17">
        <v>27</v>
      </c>
      <c r="AF12" s="18">
        <f t="shared" si="27"/>
        <v>5.1039697542533083E-2</v>
      </c>
      <c r="AG12" s="48">
        <f t="shared" si="6"/>
        <v>0.94896030245746699</v>
      </c>
      <c r="AH12" s="60" t="str">
        <f t="shared" si="28"/>
        <v>E</v>
      </c>
      <c r="AI12" s="17">
        <v>27</v>
      </c>
      <c r="AJ12" s="18">
        <f t="shared" si="29"/>
        <v>5.1039697542533083E-2</v>
      </c>
      <c r="AK12" s="48">
        <f t="shared" si="7"/>
        <v>0.89792060491493386</v>
      </c>
      <c r="AL12" s="60" t="str">
        <f t="shared" si="30"/>
        <v>D</v>
      </c>
      <c r="AM12" s="17">
        <v>55</v>
      </c>
      <c r="AN12" s="18">
        <f t="shared" si="31"/>
        <v>0.10396975425330812</v>
      </c>
      <c r="AO12" s="48">
        <f t="shared" si="8"/>
        <v>0.84688090737240074</v>
      </c>
      <c r="AP12" s="60" t="str">
        <f t="shared" si="32"/>
        <v>D</v>
      </c>
      <c r="AQ12" s="17">
        <v>79</v>
      </c>
      <c r="AR12" s="18">
        <f t="shared" si="33"/>
        <v>0.14933837429111532</v>
      </c>
      <c r="AS12" s="48">
        <f t="shared" si="9"/>
        <v>0.74291115311909262</v>
      </c>
      <c r="AT12" s="76" t="str">
        <f t="shared" si="34"/>
        <v>D</v>
      </c>
      <c r="AU12" s="17">
        <v>106</v>
      </c>
      <c r="AV12" s="18">
        <f t="shared" si="35"/>
        <v>0.20037807183364839</v>
      </c>
      <c r="AW12" s="48">
        <f t="shared" si="10"/>
        <v>0.59357277882797732</v>
      </c>
      <c r="AX12" s="76" t="str">
        <f t="shared" si="36"/>
        <v>C</v>
      </c>
      <c r="AY12" s="17">
        <v>109</v>
      </c>
      <c r="AZ12" s="18">
        <f t="shared" si="37"/>
        <v>0.20604914933837429</v>
      </c>
      <c r="BA12" s="48">
        <f t="shared" si="49"/>
        <v>0.3931947069943289</v>
      </c>
      <c r="BB12" s="76" t="str">
        <f t="shared" si="38"/>
        <v>B</v>
      </c>
      <c r="BC12" s="17">
        <f t="shared" si="39"/>
        <v>99</v>
      </c>
      <c r="BD12" s="18">
        <f t="shared" si="11"/>
        <v>0.18714555765595464</v>
      </c>
      <c r="BE12" s="48">
        <f t="shared" si="12"/>
        <v>0.18714555765595464</v>
      </c>
      <c r="BF12" s="80" t="str">
        <f t="shared" si="40"/>
        <v>A</v>
      </c>
      <c r="BG12" s="17">
        <v>76</v>
      </c>
      <c r="BH12" s="18">
        <f t="shared" si="41"/>
        <v>0.14366729678638943</v>
      </c>
      <c r="BI12" s="19">
        <f t="shared" si="50"/>
        <v>0.18714555765595464</v>
      </c>
      <c r="BJ12" s="17">
        <v>23</v>
      </c>
      <c r="BK12" s="18">
        <f t="shared" si="42"/>
        <v>4.3478260869565216E-2</v>
      </c>
      <c r="BL12" s="19">
        <f t="shared" si="13"/>
        <v>4.3478260869565216E-2</v>
      </c>
      <c r="BM12" s="20">
        <v>529</v>
      </c>
      <c r="BN12" s="21">
        <f t="shared" si="14"/>
        <v>27.536862003780719</v>
      </c>
      <c r="BP12" s="66">
        <f t="shared" si="43"/>
        <v>1</v>
      </c>
      <c r="BQ12" s="66">
        <f t="shared" si="44"/>
        <v>1</v>
      </c>
      <c r="BR12" s="66">
        <f t="shared" si="45"/>
        <v>1</v>
      </c>
      <c r="BS12" s="66">
        <f t="shared" si="46"/>
        <v>3</v>
      </c>
      <c r="BT12" s="66">
        <f t="shared" si="47"/>
        <v>7</v>
      </c>
      <c r="BU12" s="66">
        <f t="shared" si="48"/>
        <v>13</v>
      </c>
    </row>
    <row r="13" spans="1:73" ht="21" x14ac:dyDescent="0.2">
      <c r="A13" s="99"/>
      <c r="B13" s="99" t="s">
        <v>27</v>
      </c>
      <c r="C13" s="99" t="s">
        <v>28</v>
      </c>
      <c r="D13" s="99" t="s">
        <v>6</v>
      </c>
      <c r="E13" s="15" t="s">
        <v>29</v>
      </c>
      <c r="F13" s="16" t="s">
        <v>30</v>
      </c>
      <c r="G13" s="17">
        <v>12</v>
      </c>
      <c r="H13" s="18">
        <f t="shared" si="15"/>
        <v>0.04</v>
      </c>
      <c r="I13" s="48">
        <f t="shared" si="0"/>
        <v>1</v>
      </c>
      <c r="J13" s="60" t="str">
        <f t="shared" si="16"/>
        <v>E</v>
      </c>
      <c r="K13" s="17">
        <v>19</v>
      </c>
      <c r="L13" s="18">
        <f t="shared" si="17"/>
        <v>6.3333333333333339E-2</v>
      </c>
      <c r="M13" s="48">
        <f t="shared" si="1"/>
        <v>0.96</v>
      </c>
      <c r="N13" s="60" t="str">
        <f t="shared" si="18"/>
        <v>E</v>
      </c>
      <c r="O13" s="17">
        <v>24</v>
      </c>
      <c r="P13" s="18">
        <f t="shared" si="19"/>
        <v>0.08</v>
      </c>
      <c r="Q13" s="48">
        <f t="shared" si="2"/>
        <v>0.89666666666666661</v>
      </c>
      <c r="R13" s="60" t="str">
        <f t="shared" si="20"/>
        <v>D</v>
      </c>
      <c r="S13" s="17">
        <v>21</v>
      </c>
      <c r="T13" s="18">
        <f t="shared" si="21"/>
        <v>7.0000000000000007E-2</v>
      </c>
      <c r="U13" s="48">
        <f t="shared" si="3"/>
        <v>0.81666666666666665</v>
      </c>
      <c r="V13" s="60" t="str">
        <f t="shared" si="22"/>
        <v>D</v>
      </c>
      <c r="W13" s="17">
        <v>18</v>
      </c>
      <c r="X13" s="18">
        <f t="shared" si="23"/>
        <v>0.06</v>
      </c>
      <c r="Y13" s="48">
        <f t="shared" si="4"/>
        <v>0.74666666666666659</v>
      </c>
      <c r="Z13" s="60" t="str">
        <f t="shared" si="24"/>
        <v>D</v>
      </c>
      <c r="AA13" s="17">
        <v>27</v>
      </c>
      <c r="AB13" s="18">
        <f t="shared" si="25"/>
        <v>0.09</v>
      </c>
      <c r="AC13" s="48">
        <f t="shared" si="5"/>
        <v>0.68666666666666654</v>
      </c>
      <c r="AD13" s="60" t="str">
        <f t="shared" si="26"/>
        <v>D</v>
      </c>
      <c r="AE13" s="17">
        <v>24</v>
      </c>
      <c r="AF13" s="18">
        <f t="shared" si="27"/>
        <v>0.08</v>
      </c>
      <c r="AG13" s="48">
        <f t="shared" si="6"/>
        <v>0.59666666666666657</v>
      </c>
      <c r="AH13" s="60" t="str">
        <f t="shared" si="28"/>
        <v>C</v>
      </c>
      <c r="AI13" s="17">
        <v>23</v>
      </c>
      <c r="AJ13" s="18">
        <f t="shared" si="29"/>
        <v>7.6666666666666661E-2</v>
      </c>
      <c r="AK13" s="48">
        <f t="shared" si="7"/>
        <v>0.51666666666666661</v>
      </c>
      <c r="AL13" s="60" t="str">
        <f t="shared" si="30"/>
        <v>C</v>
      </c>
      <c r="AM13" s="17">
        <v>33</v>
      </c>
      <c r="AN13" s="18">
        <f t="shared" si="31"/>
        <v>0.11</v>
      </c>
      <c r="AO13" s="48">
        <f t="shared" si="8"/>
        <v>0.44</v>
      </c>
      <c r="AP13" s="60" t="str">
        <f t="shared" si="32"/>
        <v>C</v>
      </c>
      <c r="AQ13" s="17">
        <v>26</v>
      </c>
      <c r="AR13" s="18">
        <f t="shared" si="33"/>
        <v>8.666666666666667E-2</v>
      </c>
      <c r="AS13" s="48">
        <f t="shared" si="9"/>
        <v>0.33</v>
      </c>
      <c r="AT13" s="76" t="str">
        <f t="shared" si="34"/>
        <v>B</v>
      </c>
      <c r="AU13" s="17">
        <v>31</v>
      </c>
      <c r="AV13" s="18">
        <f t="shared" si="35"/>
        <v>0.10333333333333333</v>
      </c>
      <c r="AW13" s="48">
        <f t="shared" si="10"/>
        <v>0.24333333333333335</v>
      </c>
      <c r="AX13" s="76" t="str">
        <f t="shared" si="36"/>
        <v>B</v>
      </c>
      <c r="AY13" s="17">
        <v>25</v>
      </c>
      <c r="AZ13" s="18">
        <f t="shared" si="37"/>
        <v>8.3333333333333329E-2</v>
      </c>
      <c r="BA13" s="48">
        <f t="shared" si="49"/>
        <v>0.14000000000000001</v>
      </c>
      <c r="BB13" s="76" t="str">
        <f t="shared" si="38"/>
        <v>B</v>
      </c>
      <c r="BC13" s="17">
        <f t="shared" si="39"/>
        <v>17</v>
      </c>
      <c r="BD13" s="18">
        <f t="shared" si="11"/>
        <v>5.6666666666666664E-2</v>
      </c>
      <c r="BE13" s="48">
        <f t="shared" si="12"/>
        <v>5.6666666666666664E-2</v>
      </c>
      <c r="BF13" s="80" t="str">
        <f t="shared" si="40"/>
        <v>A</v>
      </c>
      <c r="BG13" s="17">
        <v>12</v>
      </c>
      <c r="BH13" s="18">
        <f t="shared" si="41"/>
        <v>0.04</v>
      </c>
      <c r="BI13" s="19">
        <f t="shared" si="50"/>
        <v>5.6666666666666671E-2</v>
      </c>
      <c r="BJ13" s="17">
        <v>5</v>
      </c>
      <c r="BK13" s="18">
        <f t="shared" si="42"/>
        <v>1.6666666666666666E-2</v>
      </c>
      <c r="BL13" s="19">
        <f t="shared" si="13"/>
        <v>1.6666666666666666E-2</v>
      </c>
      <c r="BM13" s="20">
        <v>300</v>
      </c>
      <c r="BN13" s="21">
        <f t="shared" si="14"/>
        <v>24.43</v>
      </c>
      <c r="BP13" s="66">
        <f t="shared" si="43"/>
        <v>1</v>
      </c>
      <c r="BQ13" s="66">
        <f t="shared" si="44"/>
        <v>3</v>
      </c>
      <c r="BR13" s="66">
        <f t="shared" si="45"/>
        <v>3</v>
      </c>
      <c r="BS13" s="66">
        <f t="shared" si="46"/>
        <v>4</v>
      </c>
      <c r="BT13" s="66">
        <f t="shared" si="47"/>
        <v>2</v>
      </c>
      <c r="BU13" s="66">
        <f t="shared" si="48"/>
        <v>13</v>
      </c>
    </row>
    <row r="14" spans="1:73" ht="31.5" x14ac:dyDescent="0.2">
      <c r="A14" s="99"/>
      <c r="B14" s="99"/>
      <c r="C14" s="99"/>
      <c r="D14" s="99"/>
      <c r="E14" s="15" t="s">
        <v>31</v>
      </c>
      <c r="F14" s="16" t="s">
        <v>32</v>
      </c>
      <c r="G14" s="17">
        <v>2</v>
      </c>
      <c r="H14" s="18">
        <f t="shared" si="15"/>
        <v>1.020408163265306E-2</v>
      </c>
      <c r="I14" s="48">
        <f t="shared" si="0"/>
        <v>1</v>
      </c>
      <c r="J14" s="60" t="str">
        <f t="shared" si="16"/>
        <v>E</v>
      </c>
      <c r="K14" s="17">
        <v>2</v>
      </c>
      <c r="L14" s="18">
        <f t="shared" si="17"/>
        <v>1.020408163265306E-2</v>
      </c>
      <c r="M14" s="48">
        <f t="shared" si="1"/>
        <v>0.98979591836734693</v>
      </c>
      <c r="N14" s="60" t="str">
        <f t="shared" si="18"/>
        <v>E</v>
      </c>
      <c r="O14" s="17">
        <v>11</v>
      </c>
      <c r="P14" s="18">
        <f t="shared" si="19"/>
        <v>5.6122448979591837E-2</v>
      </c>
      <c r="Q14" s="48">
        <f t="shared" si="2"/>
        <v>0.97959183673469385</v>
      </c>
      <c r="R14" s="60" t="str">
        <f t="shared" si="20"/>
        <v>E</v>
      </c>
      <c r="S14" s="17">
        <v>11</v>
      </c>
      <c r="T14" s="18">
        <f t="shared" si="21"/>
        <v>5.6122448979591837E-2</v>
      </c>
      <c r="U14" s="48">
        <f t="shared" si="3"/>
        <v>0.92346938775510201</v>
      </c>
      <c r="V14" s="60" t="str">
        <f t="shared" si="22"/>
        <v>E</v>
      </c>
      <c r="W14" s="17">
        <v>16</v>
      </c>
      <c r="X14" s="18">
        <f t="shared" si="23"/>
        <v>8.1632653061224483E-2</v>
      </c>
      <c r="Y14" s="48">
        <f t="shared" si="4"/>
        <v>0.86734693877551017</v>
      </c>
      <c r="Z14" s="60" t="str">
        <f t="shared" si="24"/>
        <v>D</v>
      </c>
      <c r="AA14" s="17">
        <v>12</v>
      </c>
      <c r="AB14" s="18">
        <f t="shared" si="25"/>
        <v>6.1224489795918366E-2</v>
      </c>
      <c r="AC14" s="48">
        <f t="shared" si="5"/>
        <v>0.7857142857142857</v>
      </c>
      <c r="AD14" s="60" t="str">
        <f t="shared" si="26"/>
        <v>D</v>
      </c>
      <c r="AE14" s="17">
        <v>15</v>
      </c>
      <c r="AF14" s="18">
        <f t="shared" si="27"/>
        <v>7.6530612244897961E-2</v>
      </c>
      <c r="AG14" s="48">
        <f t="shared" si="6"/>
        <v>0.72448979591836737</v>
      </c>
      <c r="AH14" s="60" t="str">
        <f t="shared" si="28"/>
        <v>D</v>
      </c>
      <c r="AI14" s="17">
        <v>24</v>
      </c>
      <c r="AJ14" s="18">
        <f t="shared" si="29"/>
        <v>0.12244897959183673</v>
      </c>
      <c r="AK14" s="48">
        <f t="shared" si="7"/>
        <v>0.64795918367346939</v>
      </c>
      <c r="AL14" s="60" t="str">
        <f t="shared" si="30"/>
        <v>C</v>
      </c>
      <c r="AM14" s="17">
        <v>27</v>
      </c>
      <c r="AN14" s="18">
        <f t="shared" si="31"/>
        <v>0.13775510204081631</v>
      </c>
      <c r="AO14" s="48">
        <f t="shared" si="8"/>
        <v>0.52551020408163263</v>
      </c>
      <c r="AP14" s="60" t="str">
        <f t="shared" si="32"/>
        <v>C</v>
      </c>
      <c r="AQ14" s="17">
        <v>21</v>
      </c>
      <c r="AR14" s="18">
        <f t="shared" si="33"/>
        <v>0.10714285714285714</v>
      </c>
      <c r="AS14" s="48">
        <f t="shared" si="9"/>
        <v>0.38775510204081637</v>
      </c>
      <c r="AT14" s="76" t="str">
        <f t="shared" si="34"/>
        <v>C</v>
      </c>
      <c r="AU14" s="17">
        <v>24</v>
      </c>
      <c r="AV14" s="18">
        <f t="shared" si="35"/>
        <v>0.12244897959183673</v>
      </c>
      <c r="AW14" s="48">
        <f t="shared" si="10"/>
        <v>0.28061224489795922</v>
      </c>
      <c r="AX14" s="76" t="str">
        <f t="shared" si="36"/>
        <v>B</v>
      </c>
      <c r="AY14" s="17">
        <v>15</v>
      </c>
      <c r="AZ14" s="18">
        <f t="shared" si="37"/>
        <v>7.6530612244897961E-2</v>
      </c>
      <c r="BA14" s="48">
        <f t="shared" si="49"/>
        <v>0.15816326530612246</v>
      </c>
      <c r="BB14" s="76" t="str">
        <f t="shared" si="38"/>
        <v>B</v>
      </c>
      <c r="BC14" s="17">
        <f t="shared" si="39"/>
        <v>16</v>
      </c>
      <c r="BD14" s="18">
        <f t="shared" si="11"/>
        <v>8.1632653061224483E-2</v>
      </c>
      <c r="BE14" s="48">
        <f t="shared" si="12"/>
        <v>8.1632653061224483E-2</v>
      </c>
      <c r="BF14" s="80" t="str">
        <f t="shared" si="40"/>
        <v>A</v>
      </c>
      <c r="BG14" s="17">
        <v>10</v>
      </c>
      <c r="BH14" s="18">
        <f t="shared" si="41"/>
        <v>5.1020408163265307E-2</v>
      </c>
      <c r="BI14" s="19">
        <f t="shared" si="50"/>
        <v>8.1632653061224497E-2</v>
      </c>
      <c r="BJ14" s="17">
        <v>6</v>
      </c>
      <c r="BK14" s="18">
        <f t="shared" si="42"/>
        <v>3.0612244897959183E-2</v>
      </c>
      <c r="BL14" s="19">
        <f t="shared" si="13"/>
        <v>3.0612244897959183E-2</v>
      </c>
      <c r="BM14" s="20">
        <v>196</v>
      </c>
      <c r="BN14" s="21">
        <f t="shared" si="14"/>
        <v>25.352040816326532</v>
      </c>
      <c r="BP14" s="66">
        <f t="shared" si="43"/>
        <v>1</v>
      </c>
      <c r="BQ14" s="66">
        <f t="shared" si="44"/>
        <v>2</v>
      </c>
      <c r="BR14" s="66">
        <f t="shared" si="45"/>
        <v>3</v>
      </c>
      <c r="BS14" s="66">
        <f t="shared" si="46"/>
        <v>3</v>
      </c>
      <c r="BT14" s="66">
        <f t="shared" si="47"/>
        <v>4</v>
      </c>
      <c r="BU14" s="66">
        <f t="shared" si="48"/>
        <v>13</v>
      </c>
    </row>
    <row r="15" spans="1:73" ht="31.5" x14ac:dyDescent="0.2">
      <c r="A15" s="99"/>
      <c r="B15" s="22" t="s">
        <v>33</v>
      </c>
      <c r="C15" s="22" t="s">
        <v>34</v>
      </c>
      <c r="D15" s="22" t="s">
        <v>6</v>
      </c>
      <c r="E15" s="15" t="s">
        <v>35</v>
      </c>
      <c r="F15" s="16" t="s">
        <v>36</v>
      </c>
      <c r="G15" s="17">
        <v>0</v>
      </c>
      <c r="H15" s="18">
        <f t="shared" si="15"/>
        <v>0</v>
      </c>
      <c r="I15" s="48">
        <f t="shared" si="0"/>
        <v>1.0000000000000002</v>
      </c>
      <c r="J15" s="60" t="str">
        <f t="shared" si="16"/>
        <v>E</v>
      </c>
      <c r="K15" s="17">
        <v>0</v>
      </c>
      <c r="L15" s="18">
        <f t="shared" si="17"/>
        <v>0</v>
      </c>
      <c r="M15" s="48">
        <f t="shared" si="1"/>
        <v>1.0000000000000002</v>
      </c>
      <c r="N15" s="60" t="str">
        <f t="shared" si="18"/>
        <v>E</v>
      </c>
      <c r="O15" s="17">
        <v>0</v>
      </c>
      <c r="P15" s="18">
        <f t="shared" si="19"/>
        <v>0</v>
      </c>
      <c r="Q15" s="48">
        <f t="shared" si="2"/>
        <v>1.0000000000000002</v>
      </c>
      <c r="R15" s="60" t="str">
        <f t="shared" si="20"/>
        <v>E</v>
      </c>
      <c r="S15" s="17">
        <v>1</v>
      </c>
      <c r="T15" s="18">
        <f t="shared" si="21"/>
        <v>1.3333333333333334E-2</v>
      </c>
      <c r="U15" s="48">
        <f t="shared" si="3"/>
        <v>1.0000000000000002</v>
      </c>
      <c r="V15" s="60" t="str">
        <f t="shared" si="22"/>
        <v>E</v>
      </c>
      <c r="W15" s="17">
        <v>1</v>
      </c>
      <c r="X15" s="18">
        <f t="shared" si="23"/>
        <v>1.3333333333333334E-2</v>
      </c>
      <c r="Y15" s="48">
        <f t="shared" si="4"/>
        <v>0.9866666666666668</v>
      </c>
      <c r="Z15" s="60" t="str">
        <f t="shared" si="24"/>
        <v>E</v>
      </c>
      <c r="AA15" s="17">
        <v>4</v>
      </c>
      <c r="AB15" s="18">
        <f t="shared" si="25"/>
        <v>5.3333333333333337E-2</v>
      </c>
      <c r="AC15" s="48">
        <f t="shared" si="5"/>
        <v>0.97333333333333349</v>
      </c>
      <c r="AD15" s="60" t="str">
        <f t="shared" si="26"/>
        <v>E</v>
      </c>
      <c r="AE15" s="17">
        <v>7</v>
      </c>
      <c r="AF15" s="18">
        <f t="shared" si="27"/>
        <v>9.3333333333333338E-2</v>
      </c>
      <c r="AG15" s="48">
        <f t="shared" si="6"/>
        <v>0.92000000000000015</v>
      </c>
      <c r="AH15" s="60" t="str">
        <f t="shared" si="28"/>
        <v>E</v>
      </c>
      <c r="AI15" s="17">
        <v>12</v>
      </c>
      <c r="AJ15" s="18">
        <f t="shared" si="29"/>
        <v>0.16</v>
      </c>
      <c r="AK15" s="48">
        <f t="shared" si="7"/>
        <v>0.82666666666666677</v>
      </c>
      <c r="AL15" s="60" t="str">
        <f t="shared" si="30"/>
        <v>D</v>
      </c>
      <c r="AM15" s="17">
        <v>7</v>
      </c>
      <c r="AN15" s="18">
        <f t="shared" si="31"/>
        <v>9.3333333333333338E-2</v>
      </c>
      <c r="AO15" s="48">
        <f t="shared" si="8"/>
        <v>0.66666666666666674</v>
      </c>
      <c r="AP15" s="60" t="str">
        <f t="shared" si="32"/>
        <v>D</v>
      </c>
      <c r="AQ15" s="17">
        <v>8</v>
      </c>
      <c r="AR15" s="18">
        <f t="shared" si="33"/>
        <v>0.10666666666666667</v>
      </c>
      <c r="AS15" s="48">
        <f t="shared" si="9"/>
        <v>0.57333333333333336</v>
      </c>
      <c r="AT15" s="76" t="str">
        <f t="shared" si="34"/>
        <v>C</v>
      </c>
      <c r="AU15" s="17">
        <v>21</v>
      </c>
      <c r="AV15" s="18">
        <f t="shared" si="35"/>
        <v>0.28000000000000003</v>
      </c>
      <c r="AW15" s="48">
        <f t="shared" si="10"/>
        <v>0.46666666666666667</v>
      </c>
      <c r="AX15" s="76" t="str">
        <f t="shared" si="36"/>
        <v>C</v>
      </c>
      <c r="AY15" s="17">
        <v>6</v>
      </c>
      <c r="AZ15" s="18">
        <f t="shared" si="37"/>
        <v>0.08</v>
      </c>
      <c r="BA15" s="48">
        <f t="shared" si="49"/>
        <v>0.18666666666666665</v>
      </c>
      <c r="BB15" s="76" t="str">
        <f t="shared" si="38"/>
        <v>B</v>
      </c>
      <c r="BC15" s="17">
        <f t="shared" si="39"/>
        <v>8</v>
      </c>
      <c r="BD15" s="18">
        <f t="shared" si="11"/>
        <v>0.10666666666666667</v>
      </c>
      <c r="BE15" s="48">
        <f t="shared" si="12"/>
        <v>0.10666666666666667</v>
      </c>
      <c r="BF15" s="80" t="str">
        <f t="shared" si="40"/>
        <v>A</v>
      </c>
      <c r="BG15" s="17">
        <v>5</v>
      </c>
      <c r="BH15" s="18">
        <f t="shared" si="41"/>
        <v>6.6666666666666666E-2</v>
      </c>
      <c r="BI15" s="19">
        <f t="shared" si="50"/>
        <v>0.10666666666666666</v>
      </c>
      <c r="BJ15" s="17">
        <v>3</v>
      </c>
      <c r="BK15" s="18">
        <f t="shared" si="42"/>
        <v>0.04</v>
      </c>
      <c r="BL15" s="19">
        <f t="shared" si="13"/>
        <v>0.04</v>
      </c>
      <c r="BM15" s="20">
        <v>75</v>
      </c>
      <c r="BN15" s="21">
        <f t="shared" si="14"/>
        <v>26.706666666666667</v>
      </c>
      <c r="BP15" s="66">
        <f t="shared" si="43"/>
        <v>1</v>
      </c>
      <c r="BQ15" s="66">
        <f t="shared" si="44"/>
        <v>1</v>
      </c>
      <c r="BR15" s="66">
        <f t="shared" si="45"/>
        <v>2</v>
      </c>
      <c r="BS15" s="66">
        <f t="shared" si="46"/>
        <v>2</v>
      </c>
      <c r="BT15" s="66">
        <f t="shared" si="47"/>
        <v>7</v>
      </c>
      <c r="BU15" s="66">
        <f t="shared" si="48"/>
        <v>13</v>
      </c>
    </row>
    <row r="16" spans="1:73" ht="21" x14ac:dyDescent="0.2">
      <c r="A16" s="99"/>
      <c r="B16" s="22" t="s">
        <v>37</v>
      </c>
      <c r="C16" s="22" t="s">
        <v>38</v>
      </c>
      <c r="D16" s="22" t="s">
        <v>39</v>
      </c>
      <c r="E16" s="15" t="s">
        <v>40</v>
      </c>
      <c r="F16" s="16" t="s">
        <v>41</v>
      </c>
      <c r="G16" s="17">
        <v>76</v>
      </c>
      <c r="H16" s="18">
        <f t="shared" si="15"/>
        <v>2.0121789780248873E-2</v>
      </c>
      <c r="I16" s="48">
        <f t="shared" si="0"/>
        <v>1</v>
      </c>
      <c r="J16" s="60" t="str">
        <f t="shared" si="16"/>
        <v>E</v>
      </c>
      <c r="K16" s="17">
        <v>82</v>
      </c>
      <c r="L16" s="18">
        <f t="shared" si="17"/>
        <v>2.1710352131321154E-2</v>
      </c>
      <c r="M16" s="48">
        <f t="shared" si="1"/>
        <v>0.97987821021975119</v>
      </c>
      <c r="N16" s="60" t="str">
        <f t="shared" si="18"/>
        <v>E</v>
      </c>
      <c r="O16" s="17">
        <v>106</v>
      </c>
      <c r="P16" s="18">
        <f t="shared" si="19"/>
        <v>2.8064601535610273E-2</v>
      </c>
      <c r="Q16" s="48">
        <f t="shared" si="2"/>
        <v>0.95816785808843008</v>
      </c>
      <c r="R16" s="60" t="str">
        <f t="shared" si="20"/>
        <v>E</v>
      </c>
      <c r="S16" s="17">
        <v>144</v>
      </c>
      <c r="T16" s="18">
        <f t="shared" si="21"/>
        <v>3.8125496425734713E-2</v>
      </c>
      <c r="U16" s="48">
        <f t="shared" si="3"/>
        <v>0.93010325655281978</v>
      </c>
      <c r="V16" s="60" t="str">
        <f t="shared" si="22"/>
        <v>E</v>
      </c>
      <c r="W16" s="17">
        <v>190</v>
      </c>
      <c r="X16" s="18">
        <f t="shared" si="23"/>
        <v>5.0304474450622187E-2</v>
      </c>
      <c r="Y16" s="48">
        <f t="shared" si="4"/>
        <v>0.89197776012708507</v>
      </c>
      <c r="Z16" s="60" t="str">
        <f t="shared" si="24"/>
        <v>D</v>
      </c>
      <c r="AA16" s="17">
        <v>255</v>
      </c>
      <c r="AB16" s="18">
        <f t="shared" si="25"/>
        <v>6.7513899920571885E-2</v>
      </c>
      <c r="AC16" s="48">
        <f t="shared" si="5"/>
        <v>0.84167328567646293</v>
      </c>
      <c r="AD16" s="60" t="str">
        <f t="shared" si="26"/>
        <v>D</v>
      </c>
      <c r="AE16" s="17">
        <v>323</v>
      </c>
      <c r="AF16" s="18">
        <f t="shared" si="27"/>
        <v>8.5517606566057724E-2</v>
      </c>
      <c r="AG16" s="48">
        <f t="shared" si="6"/>
        <v>0.77415938575589105</v>
      </c>
      <c r="AH16" s="60" t="str">
        <f t="shared" si="28"/>
        <v>D</v>
      </c>
      <c r="AI16" s="17">
        <v>317</v>
      </c>
      <c r="AJ16" s="18">
        <f t="shared" si="29"/>
        <v>8.392904421498544E-2</v>
      </c>
      <c r="AK16" s="48">
        <f t="shared" si="7"/>
        <v>0.68864177918983327</v>
      </c>
      <c r="AL16" s="60" t="str">
        <f t="shared" si="30"/>
        <v>D</v>
      </c>
      <c r="AM16" s="17">
        <v>415</v>
      </c>
      <c r="AN16" s="18">
        <f t="shared" si="31"/>
        <v>0.10987556261583267</v>
      </c>
      <c r="AO16" s="48">
        <f t="shared" si="8"/>
        <v>0.60471273497484779</v>
      </c>
      <c r="AP16" s="60" t="str">
        <f t="shared" si="32"/>
        <v>C</v>
      </c>
      <c r="AQ16" s="17">
        <v>481</v>
      </c>
      <c r="AR16" s="18">
        <f t="shared" si="33"/>
        <v>0.12734974847762776</v>
      </c>
      <c r="AS16" s="48">
        <f t="shared" si="9"/>
        <v>0.49483717235901509</v>
      </c>
      <c r="AT16" s="76" t="str">
        <f t="shared" si="34"/>
        <v>C</v>
      </c>
      <c r="AU16" s="17">
        <v>498</v>
      </c>
      <c r="AV16" s="18">
        <f t="shared" si="35"/>
        <v>0.1318506751389992</v>
      </c>
      <c r="AW16" s="48">
        <f t="shared" si="10"/>
        <v>0.36748742388138733</v>
      </c>
      <c r="AX16" s="76" t="str">
        <f t="shared" si="36"/>
        <v>C</v>
      </c>
      <c r="AY16" s="17">
        <v>269</v>
      </c>
      <c r="AZ16" s="18">
        <f t="shared" si="37"/>
        <v>7.1220545406407196E-2</v>
      </c>
      <c r="BA16" s="48">
        <f t="shared" si="49"/>
        <v>0.23563674874238816</v>
      </c>
      <c r="BB16" s="76" t="str">
        <f t="shared" si="38"/>
        <v>B</v>
      </c>
      <c r="BC16" s="17">
        <f t="shared" si="39"/>
        <v>621</v>
      </c>
      <c r="BD16" s="18">
        <f t="shared" si="11"/>
        <v>0.16441620333598095</v>
      </c>
      <c r="BE16" s="48">
        <f t="shared" si="12"/>
        <v>0.16441620333598095</v>
      </c>
      <c r="BF16" s="80" t="str">
        <f t="shared" si="40"/>
        <v>A</v>
      </c>
      <c r="BG16" s="17">
        <v>416</v>
      </c>
      <c r="BH16" s="18">
        <f t="shared" si="41"/>
        <v>0.11014032300767805</v>
      </c>
      <c r="BI16" s="19">
        <f t="shared" si="50"/>
        <v>0.16441620333598095</v>
      </c>
      <c r="BJ16" s="17">
        <v>205</v>
      </c>
      <c r="BK16" s="18">
        <f t="shared" si="42"/>
        <v>5.4275880328302883E-2</v>
      </c>
      <c r="BL16" s="19">
        <f t="shared" si="13"/>
        <v>5.4275880328302883E-2</v>
      </c>
      <c r="BM16" s="20">
        <v>3777</v>
      </c>
      <c r="BN16" s="21">
        <f t="shared" si="14"/>
        <v>25.931691818903893</v>
      </c>
      <c r="BP16" s="66">
        <f t="shared" si="43"/>
        <v>1</v>
      </c>
      <c r="BQ16" s="66">
        <f t="shared" si="44"/>
        <v>1</v>
      </c>
      <c r="BR16" s="66">
        <f t="shared" si="45"/>
        <v>3</v>
      </c>
      <c r="BS16" s="66">
        <f t="shared" si="46"/>
        <v>4</v>
      </c>
      <c r="BT16" s="66">
        <f t="shared" si="47"/>
        <v>4</v>
      </c>
      <c r="BU16" s="66">
        <f t="shared" si="48"/>
        <v>13</v>
      </c>
    </row>
    <row r="17" spans="1:73" ht="13.5" thickBot="1" x14ac:dyDescent="0.25">
      <c r="A17" s="100"/>
      <c r="B17" s="23" t="s">
        <v>42</v>
      </c>
      <c r="C17" s="23" t="s">
        <v>43</v>
      </c>
      <c r="D17" s="23" t="s">
        <v>44</v>
      </c>
      <c r="E17" s="24" t="s">
        <v>45</v>
      </c>
      <c r="F17" s="25" t="s">
        <v>46</v>
      </c>
      <c r="G17" s="26">
        <v>0</v>
      </c>
      <c r="H17" s="27">
        <f t="shared" si="15"/>
        <v>0</v>
      </c>
      <c r="I17" s="49">
        <f t="shared" si="0"/>
        <v>1</v>
      </c>
      <c r="J17" s="62" t="str">
        <f t="shared" si="16"/>
        <v>E</v>
      </c>
      <c r="K17" s="26">
        <v>1</v>
      </c>
      <c r="L17" s="27">
        <f t="shared" si="17"/>
        <v>3.4843205574912892E-3</v>
      </c>
      <c r="M17" s="49">
        <f t="shared" si="1"/>
        <v>1</v>
      </c>
      <c r="N17" s="62" t="str">
        <f t="shared" si="18"/>
        <v>E</v>
      </c>
      <c r="O17" s="26">
        <v>1</v>
      </c>
      <c r="P17" s="27">
        <f t="shared" si="19"/>
        <v>3.4843205574912892E-3</v>
      </c>
      <c r="Q17" s="49">
        <f t="shared" si="2"/>
        <v>0.99651567944250874</v>
      </c>
      <c r="R17" s="62" t="str">
        <f t="shared" si="20"/>
        <v>E</v>
      </c>
      <c r="S17" s="26">
        <v>4</v>
      </c>
      <c r="T17" s="27">
        <f t="shared" si="21"/>
        <v>1.3937282229965157E-2</v>
      </c>
      <c r="U17" s="49">
        <f t="shared" si="3"/>
        <v>0.99303135888501748</v>
      </c>
      <c r="V17" s="62" t="str">
        <f t="shared" si="22"/>
        <v>E</v>
      </c>
      <c r="W17" s="26">
        <v>9</v>
      </c>
      <c r="X17" s="27">
        <f t="shared" si="23"/>
        <v>3.1358885017421602E-2</v>
      </c>
      <c r="Y17" s="49">
        <f t="shared" si="4"/>
        <v>0.97909407665505233</v>
      </c>
      <c r="Z17" s="62" t="str">
        <f t="shared" si="24"/>
        <v>E</v>
      </c>
      <c r="AA17" s="26">
        <v>14</v>
      </c>
      <c r="AB17" s="27">
        <f t="shared" si="25"/>
        <v>4.878048780487805E-2</v>
      </c>
      <c r="AC17" s="49">
        <f t="shared" si="5"/>
        <v>0.94773519163763076</v>
      </c>
      <c r="AD17" s="62" t="str">
        <f t="shared" si="26"/>
        <v>E</v>
      </c>
      <c r="AE17" s="26">
        <v>22</v>
      </c>
      <c r="AF17" s="27">
        <f t="shared" si="27"/>
        <v>7.6655052264808357E-2</v>
      </c>
      <c r="AG17" s="49">
        <f t="shared" si="6"/>
        <v>0.89895470383275267</v>
      </c>
      <c r="AH17" s="62" t="str">
        <f t="shared" si="28"/>
        <v>D</v>
      </c>
      <c r="AI17" s="26">
        <v>31</v>
      </c>
      <c r="AJ17" s="27">
        <f t="shared" si="29"/>
        <v>0.10801393728222997</v>
      </c>
      <c r="AK17" s="49">
        <f t="shared" si="7"/>
        <v>0.82229965156794427</v>
      </c>
      <c r="AL17" s="62" t="str">
        <f t="shared" si="30"/>
        <v>D</v>
      </c>
      <c r="AM17" s="26">
        <v>42</v>
      </c>
      <c r="AN17" s="27">
        <f t="shared" si="31"/>
        <v>0.14634146341463414</v>
      </c>
      <c r="AO17" s="49">
        <f t="shared" si="8"/>
        <v>0.7142857142857143</v>
      </c>
      <c r="AP17" s="62" t="str">
        <f t="shared" si="32"/>
        <v>D</v>
      </c>
      <c r="AQ17" s="26">
        <v>61</v>
      </c>
      <c r="AR17" s="27">
        <f t="shared" si="33"/>
        <v>0.21254355400696864</v>
      </c>
      <c r="AS17" s="49">
        <f t="shared" si="9"/>
        <v>0.56794425087108014</v>
      </c>
      <c r="AT17" s="77" t="str">
        <f t="shared" si="34"/>
        <v>C</v>
      </c>
      <c r="AU17" s="26">
        <v>39</v>
      </c>
      <c r="AV17" s="27">
        <f t="shared" si="35"/>
        <v>0.13588850174216027</v>
      </c>
      <c r="AW17" s="49">
        <f t="shared" si="10"/>
        <v>0.35540069686411146</v>
      </c>
      <c r="AX17" s="77" t="str">
        <f t="shared" si="36"/>
        <v>C</v>
      </c>
      <c r="AY17" s="26">
        <v>41</v>
      </c>
      <c r="AZ17" s="27">
        <f t="shared" si="37"/>
        <v>0.14285714285714285</v>
      </c>
      <c r="BA17" s="49">
        <f t="shared" si="49"/>
        <v>0.21951219512195119</v>
      </c>
      <c r="BB17" s="77" t="str">
        <f t="shared" si="38"/>
        <v>B</v>
      </c>
      <c r="BC17" s="26">
        <f t="shared" si="39"/>
        <v>22</v>
      </c>
      <c r="BD17" s="27">
        <f t="shared" si="11"/>
        <v>7.6655052264808357E-2</v>
      </c>
      <c r="BE17" s="49">
        <f t="shared" si="12"/>
        <v>7.6655052264808357E-2</v>
      </c>
      <c r="BF17" s="81" t="str">
        <f t="shared" si="40"/>
        <v>A</v>
      </c>
      <c r="BG17" s="26">
        <v>19</v>
      </c>
      <c r="BH17" s="27">
        <f t="shared" si="41"/>
        <v>6.6202090592334492E-2</v>
      </c>
      <c r="BI17" s="28">
        <f t="shared" si="50"/>
        <v>7.6655052264808357E-2</v>
      </c>
      <c r="BJ17" s="26">
        <v>3</v>
      </c>
      <c r="BK17" s="27">
        <f t="shared" si="42"/>
        <v>1.0452961672473868E-2</v>
      </c>
      <c r="BL17" s="28">
        <f t="shared" si="13"/>
        <v>1.0452961672473868E-2</v>
      </c>
      <c r="BM17" s="29">
        <v>287</v>
      </c>
      <c r="BN17" s="30">
        <f t="shared" si="14"/>
        <v>26.571428571428573</v>
      </c>
      <c r="BP17" s="67">
        <f t="shared" si="43"/>
        <v>1</v>
      </c>
      <c r="BQ17" s="67">
        <f t="shared" si="44"/>
        <v>1</v>
      </c>
      <c r="BR17" s="67">
        <f t="shared" si="45"/>
        <v>2</v>
      </c>
      <c r="BS17" s="67">
        <f t="shared" si="46"/>
        <v>3</v>
      </c>
      <c r="BT17" s="67">
        <f t="shared" si="47"/>
        <v>6</v>
      </c>
      <c r="BU17" s="67">
        <f t="shared" si="48"/>
        <v>13</v>
      </c>
    </row>
    <row r="18" spans="1:73" ht="13.5" thickTop="1" x14ac:dyDescent="0.2">
      <c r="A18" s="98" t="s">
        <v>47</v>
      </c>
      <c r="B18" s="98" t="s">
        <v>48</v>
      </c>
      <c r="C18" s="98" t="s">
        <v>49</v>
      </c>
      <c r="D18" s="98" t="s">
        <v>6</v>
      </c>
      <c r="E18" s="31" t="s">
        <v>50</v>
      </c>
      <c r="F18" s="32" t="s">
        <v>51</v>
      </c>
      <c r="G18" s="33">
        <v>49</v>
      </c>
      <c r="H18" s="34">
        <f t="shared" si="15"/>
        <v>5.7043073341094298E-2</v>
      </c>
      <c r="I18" s="65">
        <f t="shared" si="0"/>
        <v>1</v>
      </c>
      <c r="J18" s="63" t="str">
        <f t="shared" si="16"/>
        <v>E</v>
      </c>
      <c r="K18" s="33">
        <v>28</v>
      </c>
      <c r="L18" s="34">
        <f t="shared" si="17"/>
        <v>3.2596041909196738E-2</v>
      </c>
      <c r="M18" s="65">
        <f t="shared" si="1"/>
        <v>0.94295692665890574</v>
      </c>
      <c r="N18" s="63" t="str">
        <f t="shared" si="18"/>
        <v>E</v>
      </c>
      <c r="O18" s="33">
        <v>52</v>
      </c>
      <c r="P18" s="34">
        <f t="shared" si="19"/>
        <v>6.0535506402793947E-2</v>
      </c>
      <c r="Q18" s="65">
        <f t="shared" si="2"/>
        <v>0.910360884749709</v>
      </c>
      <c r="R18" s="63" t="str">
        <f t="shared" si="20"/>
        <v>E</v>
      </c>
      <c r="S18" s="33">
        <v>38</v>
      </c>
      <c r="T18" s="34">
        <f t="shared" si="21"/>
        <v>4.4237485448195578E-2</v>
      </c>
      <c r="U18" s="65">
        <f t="shared" si="3"/>
        <v>0.84982537834691507</v>
      </c>
      <c r="V18" s="63" t="str">
        <f t="shared" si="22"/>
        <v>D</v>
      </c>
      <c r="W18" s="33">
        <v>62</v>
      </c>
      <c r="X18" s="34">
        <f t="shared" si="23"/>
        <v>7.2176949941792787E-2</v>
      </c>
      <c r="Y18" s="65">
        <f t="shared" si="4"/>
        <v>0.80558789289871946</v>
      </c>
      <c r="Z18" s="63" t="str">
        <f t="shared" si="24"/>
        <v>D</v>
      </c>
      <c r="AA18" s="33">
        <v>60</v>
      </c>
      <c r="AB18" s="34">
        <f t="shared" si="25"/>
        <v>6.9848661233993012E-2</v>
      </c>
      <c r="AC18" s="65">
        <f t="shared" si="5"/>
        <v>0.73341094295692666</v>
      </c>
      <c r="AD18" s="63" t="str">
        <f t="shared" si="26"/>
        <v>D</v>
      </c>
      <c r="AE18" s="33">
        <v>83</v>
      </c>
      <c r="AF18" s="34">
        <f t="shared" si="27"/>
        <v>9.662398137369034E-2</v>
      </c>
      <c r="AG18" s="65">
        <f t="shared" si="6"/>
        <v>0.66356228172293363</v>
      </c>
      <c r="AH18" s="63" t="str">
        <f t="shared" si="28"/>
        <v>D</v>
      </c>
      <c r="AI18" s="33">
        <v>77</v>
      </c>
      <c r="AJ18" s="34">
        <f t="shared" si="29"/>
        <v>8.9639115250291029E-2</v>
      </c>
      <c r="AK18" s="65">
        <f t="shared" si="7"/>
        <v>0.56693830034924331</v>
      </c>
      <c r="AL18" s="63" t="str">
        <f t="shared" si="30"/>
        <v>C</v>
      </c>
      <c r="AM18" s="33">
        <v>72</v>
      </c>
      <c r="AN18" s="34">
        <f t="shared" si="31"/>
        <v>8.381839348079162E-2</v>
      </c>
      <c r="AO18" s="65">
        <f t="shared" si="8"/>
        <v>0.47729918509895225</v>
      </c>
      <c r="AP18" s="63" t="str">
        <f t="shared" si="32"/>
        <v>C</v>
      </c>
      <c r="AQ18" s="33">
        <v>92</v>
      </c>
      <c r="AR18" s="34">
        <f t="shared" si="33"/>
        <v>0.10710128055878929</v>
      </c>
      <c r="AS18" s="65">
        <f t="shared" si="9"/>
        <v>0.39348079161816063</v>
      </c>
      <c r="AT18" s="78" t="str">
        <f t="shared" si="34"/>
        <v>C</v>
      </c>
      <c r="AU18" s="33">
        <v>94</v>
      </c>
      <c r="AV18" s="34">
        <f t="shared" si="35"/>
        <v>0.10942956926658906</v>
      </c>
      <c r="AW18" s="65">
        <f t="shared" si="10"/>
        <v>0.28637951105937137</v>
      </c>
      <c r="AX18" s="83" t="str">
        <f t="shared" si="36"/>
        <v>B</v>
      </c>
      <c r="AY18" s="33">
        <v>24</v>
      </c>
      <c r="AZ18" s="34">
        <f t="shared" si="37"/>
        <v>2.7939464493597205E-2</v>
      </c>
      <c r="BA18" s="65">
        <f t="shared" si="49"/>
        <v>0.17694994179278231</v>
      </c>
      <c r="BB18" s="83" t="str">
        <f t="shared" si="38"/>
        <v>B</v>
      </c>
      <c r="BC18" s="55">
        <f t="shared" ref="BC18:BC47" si="51">+BG18+BJ18</f>
        <v>128</v>
      </c>
      <c r="BD18" s="51">
        <f t="shared" si="11"/>
        <v>0.1490104772991851</v>
      </c>
      <c r="BE18" s="51">
        <f t="shared" si="12"/>
        <v>0.1490104772991851</v>
      </c>
      <c r="BF18" s="82" t="str">
        <f t="shared" si="40"/>
        <v>A</v>
      </c>
      <c r="BG18" s="33">
        <v>80</v>
      </c>
      <c r="BH18" s="34">
        <f t="shared" si="41"/>
        <v>9.3131548311990692E-2</v>
      </c>
      <c r="BI18" s="35">
        <f t="shared" si="50"/>
        <v>0.1490104772991851</v>
      </c>
      <c r="BJ18" s="33">
        <v>48</v>
      </c>
      <c r="BK18" s="34">
        <f t="shared" si="42"/>
        <v>5.5878928987194411E-2</v>
      </c>
      <c r="BL18" s="35">
        <f t="shared" si="13"/>
        <v>5.5878928987194411E-2</v>
      </c>
      <c r="BM18" s="36">
        <v>859</v>
      </c>
      <c r="BN18" s="37">
        <f t="shared" si="14"/>
        <v>24.955762514551804</v>
      </c>
      <c r="BP18" s="66">
        <f t="shared" si="43"/>
        <v>1</v>
      </c>
      <c r="BQ18" s="66">
        <f t="shared" si="44"/>
        <v>2</v>
      </c>
      <c r="BR18" s="66">
        <f t="shared" si="45"/>
        <v>3</v>
      </c>
      <c r="BS18" s="66">
        <f t="shared" si="46"/>
        <v>4</v>
      </c>
      <c r="BT18" s="66">
        <f t="shared" si="47"/>
        <v>3</v>
      </c>
      <c r="BU18" s="66">
        <f t="shared" si="48"/>
        <v>13</v>
      </c>
    </row>
    <row r="19" spans="1:73" x14ac:dyDescent="0.2">
      <c r="A19" s="99"/>
      <c r="B19" s="99"/>
      <c r="C19" s="99"/>
      <c r="D19" s="99"/>
      <c r="E19" s="15" t="s">
        <v>52</v>
      </c>
      <c r="F19" s="16" t="s">
        <v>53</v>
      </c>
      <c r="G19" s="17">
        <v>53</v>
      </c>
      <c r="H19" s="18">
        <f t="shared" si="15"/>
        <v>5.0814956855225309E-2</v>
      </c>
      <c r="I19" s="48">
        <f t="shared" si="0"/>
        <v>0.99999999999999989</v>
      </c>
      <c r="J19" s="60" t="str">
        <f t="shared" si="16"/>
        <v>E</v>
      </c>
      <c r="K19" s="17">
        <v>31</v>
      </c>
      <c r="L19" s="18">
        <f t="shared" si="17"/>
        <v>2.9721955896452542E-2</v>
      </c>
      <c r="M19" s="48">
        <f t="shared" si="1"/>
        <v>0.94918504314477459</v>
      </c>
      <c r="N19" s="60" t="str">
        <f t="shared" si="18"/>
        <v>E</v>
      </c>
      <c r="O19" s="17">
        <v>57</v>
      </c>
      <c r="P19" s="18">
        <f t="shared" si="19"/>
        <v>5.4650047938638542E-2</v>
      </c>
      <c r="Q19" s="48">
        <f t="shared" si="2"/>
        <v>0.91946308724832204</v>
      </c>
      <c r="R19" s="60" t="str">
        <f t="shared" si="20"/>
        <v>E</v>
      </c>
      <c r="S19" s="17">
        <v>55</v>
      </c>
      <c r="T19" s="18">
        <f t="shared" si="21"/>
        <v>5.2732502396931925E-2</v>
      </c>
      <c r="U19" s="48">
        <f t="shared" si="3"/>
        <v>0.86481303930968345</v>
      </c>
      <c r="V19" s="60" t="str">
        <f t="shared" si="22"/>
        <v>D</v>
      </c>
      <c r="W19" s="17">
        <v>82</v>
      </c>
      <c r="X19" s="18">
        <f t="shared" si="23"/>
        <v>7.861936720997123E-2</v>
      </c>
      <c r="Y19" s="48">
        <f t="shared" si="4"/>
        <v>0.8120805369127515</v>
      </c>
      <c r="Z19" s="60" t="str">
        <f t="shared" si="24"/>
        <v>D</v>
      </c>
      <c r="AA19" s="17">
        <v>67</v>
      </c>
      <c r="AB19" s="18">
        <f t="shared" si="25"/>
        <v>6.4237775647171619E-2</v>
      </c>
      <c r="AC19" s="48">
        <f t="shared" si="5"/>
        <v>0.7334611697027803</v>
      </c>
      <c r="AD19" s="60" t="str">
        <f t="shared" si="26"/>
        <v>D</v>
      </c>
      <c r="AE19" s="17">
        <v>88</v>
      </c>
      <c r="AF19" s="18">
        <f t="shared" si="27"/>
        <v>8.4372003835091081E-2</v>
      </c>
      <c r="AG19" s="48">
        <f t="shared" si="6"/>
        <v>0.66922339405560871</v>
      </c>
      <c r="AH19" s="60" t="str">
        <f t="shared" si="28"/>
        <v>D</v>
      </c>
      <c r="AI19" s="17">
        <v>99</v>
      </c>
      <c r="AJ19" s="18">
        <f t="shared" si="29"/>
        <v>9.4918504314477473E-2</v>
      </c>
      <c r="AK19" s="48">
        <f t="shared" si="7"/>
        <v>0.58485139022051769</v>
      </c>
      <c r="AL19" s="60" t="str">
        <f t="shared" si="30"/>
        <v>C</v>
      </c>
      <c r="AM19" s="17">
        <v>106</v>
      </c>
      <c r="AN19" s="18">
        <f t="shared" si="31"/>
        <v>0.10162991371045062</v>
      </c>
      <c r="AO19" s="48">
        <f t="shared" si="8"/>
        <v>0.48993288590604023</v>
      </c>
      <c r="AP19" s="60" t="str">
        <f t="shared" si="32"/>
        <v>C</v>
      </c>
      <c r="AQ19" s="17">
        <v>106</v>
      </c>
      <c r="AR19" s="18">
        <f t="shared" si="33"/>
        <v>0.10162991371045062</v>
      </c>
      <c r="AS19" s="48">
        <f t="shared" si="9"/>
        <v>0.38830297219558962</v>
      </c>
      <c r="AT19" s="76" t="str">
        <f t="shared" si="34"/>
        <v>C</v>
      </c>
      <c r="AU19" s="17">
        <v>123</v>
      </c>
      <c r="AV19" s="18">
        <f t="shared" si="35"/>
        <v>0.11792905081495686</v>
      </c>
      <c r="AW19" s="48">
        <f t="shared" si="10"/>
        <v>0.28667305848513902</v>
      </c>
      <c r="AX19" s="76" t="str">
        <f t="shared" si="36"/>
        <v>B</v>
      </c>
      <c r="AY19" s="17">
        <v>39</v>
      </c>
      <c r="AZ19" s="18">
        <f t="shared" si="37"/>
        <v>3.7392138063279005E-2</v>
      </c>
      <c r="BA19" s="48">
        <f t="shared" si="49"/>
        <v>0.16874400767018216</v>
      </c>
      <c r="BB19" s="76" t="str">
        <f t="shared" si="38"/>
        <v>B</v>
      </c>
      <c r="BC19" s="56">
        <f t="shared" si="51"/>
        <v>137</v>
      </c>
      <c r="BD19" s="45">
        <f t="shared" si="11"/>
        <v>0.13135186960690318</v>
      </c>
      <c r="BE19" s="45">
        <f t="shared" si="12"/>
        <v>0.13135186960690318</v>
      </c>
      <c r="BF19" s="80" t="str">
        <f t="shared" si="40"/>
        <v>A</v>
      </c>
      <c r="BG19" s="17">
        <v>93</v>
      </c>
      <c r="BH19" s="18">
        <f t="shared" si="41"/>
        <v>8.9165867689357622E-2</v>
      </c>
      <c r="BI19" s="19">
        <f t="shared" si="50"/>
        <v>0.13135186960690315</v>
      </c>
      <c r="BJ19" s="17">
        <v>44</v>
      </c>
      <c r="BK19" s="18">
        <f t="shared" si="42"/>
        <v>4.218600191754554E-2</v>
      </c>
      <c r="BL19" s="19">
        <f t="shared" si="13"/>
        <v>4.218600191754554E-2</v>
      </c>
      <c r="BM19" s="20">
        <v>1043</v>
      </c>
      <c r="BN19" s="21">
        <f t="shared" si="14"/>
        <v>24.998082454458295</v>
      </c>
      <c r="BP19" s="66">
        <f t="shared" si="43"/>
        <v>1</v>
      </c>
      <c r="BQ19" s="66">
        <f t="shared" si="44"/>
        <v>2</v>
      </c>
      <c r="BR19" s="66">
        <f t="shared" si="45"/>
        <v>3</v>
      </c>
      <c r="BS19" s="66">
        <f t="shared" si="46"/>
        <v>4</v>
      </c>
      <c r="BT19" s="66">
        <f t="shared" si="47"/>
        <v>3</v>
      </c>
      <c r="BU19" s="66">
        <f t="shared" si="48"/>
        <v>13</v>
      </c>
    </row>
    <row r="20" spans="1:73" x14ac:dyDescent="0.2">
      <c r="A20" s="99"/>
      <c r="B20" s="22" t="s">
        <v>54</v>
      </c>
      <c r="C20" s="22" t="s">
        <v>55</v>
      </c>
      <c r="D20" s="22" t="s">
        <v>6</v>
      </c>
      <c r="E20" s="15" t="s">
        <v>56</v>
      </c>
      <c r="F20" s="16" t="s">
        <v>57</v>
      </c>
      <c r="G20" s="17">
        <v>82</v>
      </c>
      <c r="H20" s="18">
        <f t="shared" si="15"/>
        <v>5.7382785164450667E-2</v>
      </c>
      <c r="I20" s="48">
        <f t="shared" si="0"/>
        <v>0.99999999999999978</v>
      </c>
      <c r="J20" s="60" t="str">
        <f t="shared" si="16"/>
        <v>E</v>
      </c>
      <c r="K20" s="17">
        <v>53</v>
      </c>
      <c r="L20" s="18">
        <f t="shared" si="17"/>
        <v>3.7088873337998603E-2</v>
      </c>
      <c r="M20" s="48">
        <f t="shared" si="1"/>
        <v>0.94261721483554917</v>
      </c>
      <c r="N20" s="60" t="str">
        <f t="shared" si="18"/>
        <v>E</v>
      </c>
      <c r="O20" s="17">
        <v>75</v>
      </c>
      <c r="P20" s="18">
        <f t="shared" si="19"/>
        <v>5.2484254723582924E-2</v>
      </c>
      <c r="Q20" s="48">
        <f t="shared" si="2"/>
        <v>0.90552834149755057</v>
      </c>
      <c r="R20" s="60" t="str">
        <f t="shared" si="20"/>
        <v>E</v>
      </c>
      <c r="S20" s="17">
        <v>78</v>
      </c>
      <c r="T20" s="18">
        <f t="shared" si="21"/>
        <v>5.4583624912526239E-2</v>
      </c>
      <c r="U20" s="48">
        <f t="shared" si="3"/>
        <v>0.8530440867739677</v>
      </c>
      <c r="V20" s="60" t="str">
        <f t="shared" si="22"/>
        <v>D</v>
      </c>
      <c r="W20" s="17">
        <v>73</v>
      </c>
      <c r="X20" s="18">
        <f t="shared" si="23"/>
        <v>5.1084674597620713E-2</v>
      </c>
      <c r="Y20" s="48">
        <f t="shared" si="4"/>
        <v>0.79846046186144148</v>
      </c>
      <c r="Z20" s="60" t="str">
        <f t="shared" si="24"/>
        <v>D</v>
      </c>
      <c r="AA20" s="17">
        <v>114</v>
      </c>
      <c r="AB20" s="18">
        <f t="shared" si="25"/>
        <v>7.9776067179846047E-2</v>
      </c>
      <c r="AC20" s="48">
        <f t="shared" si="5"/>
        <v>0.74737578726382081</v>
      </c>
      <c r="AD20" s="60" t="str">
        <f t="shared" si="26"/>
        <v>D</v>
      </c>
      <c r="AE20" s="17">
        <v>133</v>
      </c>
      <c r="AF20" s="18">
        <f t="shared" si="27"/>
        <v>9.3072078376487052E-2</v>
      </c>
      <c r="AG20" s="48">
        <f t="shared" si="6"/>
        <v>0.66759972008397472</v>
      </c>
      <c r="AH20" s="60" t="str">
        <f t="shared" si="28"/>
        <v>D</v>
      </c>
      <c r="AI20" s="17">
        <v>124</v>
      </c>
      <c r="AJ20" s="18">
        <f t="shared" si="29"/>
        <v>8.6773967809657099E-2</v>
      </c>
      <c r="AK20" s="48">
        <f t="shared" si="7"/>
        <v>0.57452764170748771</v>
      </c>
      <c r="AL20" s="60" t="str">
        <f t="shared" si="30"/>
        <v>C</v>
      </c>
      <c r="AM20" s="17">
        <v>138</v>
      </c>
      <c r="AN20" s="18">
        <f t="shared" si="31"/>
        <v>9.6571028691392585E-2</v>
      </c>
      <c r="AO20" s="48">
        <f t="shared" si="8"/>
        <v>0.48775367389783064</v>
      </c>
      <c r="AP20" s="60" t="str">
        <f t="shared" si="32"/>
        <v>C</v>
      </c>
      <c r="AQ20" s="17">
        <v>146</v>
      </c>
      <c r="AR20" s="18">
        <f t="shared" si="33"/>
        <v>0.10216934919524143</v>
      </c>
      <c r="AS20" s="48">
        <f t="shared" si="9"/>
        <v>0.39118264520643808</v>
      </c>
      <c r="AT20" s="76" t="str">
        <f t="shared" si="34"/>
        <v>C</v>
      </c>
      <c r="AU20" s="17">
        <v>146</v>
      </c>
      <c r="AV20" s="18">
        <f t="shared" si="35"/>
        <v>0.10216934919524143</v>
      </c>
      <c r="AW20" s="48">
        <f t="shared" si="10"/>
        <v>0.28901329601119663</v>
      </c>
      <c r="AX20" s="76" t="str">
        <f t="shared" si="36"/>
        <v>B</v>
      </c>
      <c r="AY20" s="17">
        <v>65</v>
      </c>
      <c r="AZ20" s="18">
        <f t="shared" si="37"/>
        <v>4.5486354093771872E-2</v>
      </c>
      <c r="BA20" s="48">
        <f t="shared" si="49"/>
        <v>0.18684394681595523</v>
      </c>
      <c r="BB20" s="76" t="str">
        <f t="shared" si="38"/>
        <v>B</v>
      </c>
      <c r="BC20" s="56">
        <f t="shared" si="51"/>
        <v>202</v>
      </c>
      <c r="BD20" s="45">
        <f t="shared" si="11"/>
        <v>0.14135759272218335</v>
      </c>
      <c r="BE20" s="45">
        <f t="shared" si="12"/>
        <v>0.14135759272218335</v>
      </c>
      <c r="BF20" s="80" t="str">
        <f t="shared" si="40"/>
        <v>A</v>
      </c>
      <c r="BG20" s="17">
        <v>154</v>
      </c>
      <c r="BH20" s="18">
        <f t="shared" si="41"/>
        <v>0.10776766969909027</v>
      </c>
      <c r="BI20" s="19">
        <f t="shared" si="50"/>
        <v>0.14135759272218335</v>
      </c>
      <c r="BJ20" s="17">
        <v>48</v>
      </c>
      <c r="BK20" s="18">
        <f t="shared" si="42"/>
        <v>3.358992302309307E-2</v>
      </c>
      <c r="BL20" s="19">
        <f t="shared" si="13"/>
        <v>3.358992302309307E-2</v>
      </c>
      <c r="BM20" s="20">
        <v>1429</v>
      </c>
      <c r="BN20" s="21">
        <f t="shared" si="14"/>
        <v>24.985304408677397</v>
      </c>
      <c r="BP20" s="66">
        <f t="shared" si="43"/>
        <v>1</v>
      </c>
      <c r="BQ20" s="66">
        <f t="shared" si="44"/>
        <v>2</v>
      </c>
      <c r="BR20" s="66">
        <f t="shared" si="45"/>
        <v>3</v>
      </c>
      <c r="BS20" s="66">
        <f t="shared" si="46"/>
        <v>4</v>
      </c>
      <c r="BT20" s="66">
        <f t="shared" si="47"/>
        <v>3</v>
      </c>
      <c r="BU20" s="66">
        <f t="shared" si="48"/>
        <v>13</v>
      </c>
    </row>
    <row r="21" spans="1:73" ht="21" x14ac:dyDescent="0.2">
      <c r="A21" s="99"/>
      <c r="B21" s="22" t="s">
        <v>58</v>
      </c>
      <c r="C21" s="22" t="s">
        <v>59</v>
      </c>
      <c r="D21" s="22" t="s">
        <v>6</v>
      </c>
      <c r="E21" s="15" t="s">
        <v>60</v>
      </c>
      <c r="F21" s="16" t="s">
        <v>61</v>
      </c>
      <c r="G21" s="17">
        <v>56</v>
      </c>
      <c r="H21" s="18">
        <f t="shared" si="15"/>
        <v>6.9825436408977551E-2</v>
      </c>
      <c r="I21" s="48">
        <f t="shared" si="0"/>
        <v>1.0000000000000002</v>
      </c>
      <c r="J21" s="60" t="str">
        <f t="shared" si="16"/>
        <v>E</v>
      </c>
      <c r="K21" s="17">
        <v>40</v>
      </c>
      <c r="L21" s="18">
        <f t="shared" si="17"/>
        <v>4.9875311720698257E-2</v>
      </c>
      <c r="M21" s="48">
        <f t="shared" si="1"/>
        <v>0.93017456359102257</v>
      </c>
      <c r="N21" s="60" t="str">
        <f t="shared" si="18"/>
        <v>E</v>
      </c>
      <c r="O21" s="17">
        <v>48</v>
      </c>
      <c r="P21" s="18">
        <f t="shared" si="19"/>
        <v>5.9850374064837904E-2</v>
      </c>
      <c r="Q21" s="48">
        <f t="shared" si="2"/>
        <v>0.88029925187032432</v>
      </c>
      <c r="R21" s="60" t="str">
        <f t="shared" si="20"/>
        <v>D</v>
      </c>
      <c r="S21" s="17">
        <v>54</v>
      </c>
      <c r="T21" s="18">
        <f t="shared" si="21"/>
        <v>6.7331670822942641E-2</v>
      </c>
      <c r="U21" s="48">
        <f t="shared" si="3"/>
        <v>0.82044887780548637</v>
      </c>
      <c r="V21" s="60" t="str">
        <f t="shared" si="22"/>
        <v>D</v>
      </c>
      <c r="W21" s="17">
        <v>53</v>
      </c>
      <c r="X21" s="18">
        <f t="shared" si="23"/>
        <v>6.6084788029925193E-2</v>
      </c>
      <c r="Y21" s="48">
        <f t="shared" si="4"/>
        <v>0.7531172069825437</v>
      </c>
      <c r="Z21" s="60" t="str">
        <f t="shared" si="24"/>
        <v>D</v>
      </c>
      <c r="AA21" s="17">
        <v>60</v>
      </c>
      <c r="AB21" s="18">
        <f t="shared" si="25"/>
        <v>7.4812967581047385E-2</v>
      </c>
      <c r="AC21" s="48">
        <f t="shared" si="5"/>
        <v>0.68703241895261846</v>
      </c>
      <c r="AD21" s="60" t="str">
        <f t="shared" si="26"/>
        <v>D</v>
      </c>
      <c r="AE21" s="17">
        <v>69</v>
      </c>
      <c r="AF21" s="18">
        <f t="shared" si="27"/>
        <v>8.6034912718204487E-2</v>
      </c>
      <c r="AG21" s="48">
        <f t="shared" si="6"/>
        <v>0.61221945137157108</v>
      </c>
      <c r="AH21" s="60" t="str">
        <f t="shared" si="28"/>
        <v>C</v>
      </c>
      <c r="AI21" s="17">
        <v>72</v>
      </c>
      <c r="AJ21" s="18">
        <f t="shared" si="29"/>
        <v>8.9775561097256859E-2</v>
      </c>
      <c r="AK21" s="48">
        <f t="shared" si="7"/>
        <v>0.52618453865336656</v>
      </c>
      <c r="AL21" s="60" t="str">
        <f t="shared" si="30"/>
        <v>C</v>
      </c>
      <c r="AM21" s="17">
        <v>74</v>
      </c>
      <c r="AN21" s="18">
        <f t="shared" si="31"/>
        <v>9.2269326683291769E-2</v>
      </c>
      <c r="AO21" s="48">
        <f t="shared" si="8"/>
        <v>0.43640897755610975</v>
      </c>
      <c r="AP21" s="60" t="str">
        <f t="shared" si="32"/>
        <v>C</v>
      </c>
      <c r="AQ21" s="17">
        <v>77</v>
      </c>
      <c r="AR21" s="18">
        <f t="shared" si="33"/>
        <v>9.6009975062344141E-2</v>
      </c>
      <c r="AS21" s="48">
        <f t="shared" si="9"/>
        <v>0.34413965087281795</v>
      </c>
      <c r="AT21" s="76" t="str">
        <f t="shared" si="34"/>
        <v>B</v>
      </c>
      <c r="AU21" s="17">
        <v>67</v>
      </c>
      <c r="AV21" s="18">
        <f t="shared" si="35"/>
        <v>8.3541147132169577E-2</v>
      </c>
      <c r="AW21" s="48">
        <f t="shared" si="10"/>
        <v>0.24812967581047379</v>
      </c>
      <c r="AX21" s="76" t="str">
        <f t="shared" si="36"/>
        <v>B</v>
      </c>
      <c r="AY21" s="17">
        <v>28</v>
      </c>
      <c r="AZ21" s="18">
        <f t="shared" si="37"/>
        <v>3.4912718204488775E-2</v>
      </c>
      <c r="BA21" s="48">
        <f t="shared" si="49"/>
        <v>0.16458852867830423</v>
      </c>
      <c r="BB21" s="76" t="str">
        <f t="shared" si="38"/>
        <v>B</v>
      </c>
      <c r="BC21" s="56">
        <f t="shared" si="51"/>
        <v>104</v>
      </c>
      <c r="BD21" s="45">
        <f t="shared" si="11"/>
        <v>0.12967581047381546</v>
      </c>
      <c r="BE21" s="45">
        <f t="shared" si="12"/>
        <v>0.12967581047381546</v>
      </c>
      <c r="BF21" s="80" t="str">
        <f t="shared" si="40"/>
        <v>A</v>
      </c>
      <c r="BG21" s="17">
        <v>66</v>
      </c>
      <c r="BH21" s="18">
        <f t="shared" si="41"/>
        <v>8.2294264339152115E-2</v>
      </c>
      <c r="BI21" s="19">
        <f t="shared" si="50"/>
        <v>0.12967581047381546</v>
      </c>
      <c r="BJ21" s="17">
        <v>38</v>
      </c>
      <c r="BK21" s="18">
        <f t="shared" si="42"/>
        <v>4.738154613466334E-2</v>
      </c>
      <c r="BL21" s="19">
        <f t="shared" si="13"/>
        <v>4.738154613466334E-2</v>
      </c>
      <c r="BM21" s="20">
        <v>802</v>
      </c>
      <c r="BN21" s="21">
        <f t="shared" si="14"/>
        <v>24.532418952618453</v>
      </c>
      <c r="BP21" s="66">
        <f t="shared" si="43"/>
        <v>1</v>
      </c>
      <c r="BQ21" s="66">
        <f t="shared" si="44"/>
        <v>3</v>
      </c>
      <c r="BR21" s="66">
        <f t="shared" si="45"/>
        <v>3</v>
      </c>
      <c r="BS21" s="66">
        <f t="shared" si="46"/>
        <v>4</v>
      </c>
      <c r="BT21" s="66">
        <f t="shared" si="47"/>
        <v>2</v>
      </c>
      <c r="BU21" s="66">
        <f t="shared" si="48"/>
        <v>13</v>
      </c>
    </row>
    <row r="22" spans="1:73" ht="31.5" x14ac:dyDescent="0.2">
      <c r="A22" s="99"/>
      <c r="B22" s="22" t="s">
        <v>62</v>
      </c>
      <c r="C22" s="22" t="s">
        <v>63</v>
      </c>
      <c r="D22" s="22" t="s">
        <v>6</v>
      </c>
      <c r="E22" s="15" t="s">
        <v>64</v>
      </c>
      <c r="F22" s="16" t="s">
        <v>65</v>
      </c>
      <c r="G22" s="17">
        <v>70</v>
      </c>
      <c r="H22" s="18">
        <f t="shared" si="15"/>
        <v>6.2277580071174378E-2</v>
      </c>
      <c r="I22" s="48">
        <f t="shared" si="0"/>
        <v>1</v>
      </c>
      <c r="J22" s="60" t="str">
        <f t="shared" si="16"/>
        <v>E</v>
      </c>
      <c r="K22" s="17">
        <v>49</v>
      </c>
      <c r="L22" s="18">
        <f t="shared" si="17"/>
        <v>4.3594306049822062E-2</v>
      </c>
      <c r="M22" s="48">
        <f t="shared" si="1"/>
        <v>0.93772241992882566</v>
      </c>
      <c r="N22" s="60" t="str">
        <f t="shared" si="18"/>
        <v>E</v>
      </c>
      <c r="O22" s="17">
        <v>69</v>
      </c>
      <c r="P22" s="18">
        <f t="shared" si="19"/>
        <v>6.1387900355871883E-2</v>
      </c>
      <c r="Q22" s="48">
        <f t="shared" si="2"/>
        <v>0.89412811387900359</v>
      </c>
      <c r="R22" s="60" t="str">
        <f t="shared" si="20"/>
        <v>D</v>
      </c>
      <c r="S22" s="17">
        <v>80</v>
      </c>
      <c r="T22" s="18">
        <f t="shared" si="21"/>
        <v>7.1174377224199295E-2</v>
      </c>
      <c r="U22" s="48">
        <f t="shared" si="3"/>
        <v>0.83274021352313166</v>
      </c>
      <c r="V22" s="60" t="str">
        <f t="shared" si="22"/>
        <v>D</v>
      </c>
      <c r="W22" s="17">
        <v>96</v>
      </c>
      <c r="X22" s="18">
        <f t="shared" si="23"/>
        <v>8.5409252669039148E-2</v>
      </c>
      <c r="Y22" s="48">
        <f t="shared" si="4"/>
        <v>0.76156583629893237</v>
      </c>
      <c r="Z22" s="60" t="str">
        <f t="shared" si="24"/>
        <v>D</v>
      </c>
      <c r="AA22" s="17">
        <v>85</v>
      </c>
      <c r="AB22" s="18">
        <f t="shared" si="25"/>
        <v>7.562277580071175E-2</v>
      </c>
      <c r="AC22" s="48">
        <f t="shared" si="5"/>
        <v>0.67615658362989328</v>
      </c>
      <c r="AD22" s="60" t="str">
        <f t="shared" si="26"/>
        <v>D</v>
      </c>
      <c r="AE22" s="17">
        <v>117</v>
      </c>
      <c r="AF22" s="18">
        <f t="shared" si="27"/>
        <v>0.10409252669039146</v>
      </c>
      <c r="AG22" s="48">
        <f t="shared" si="6"/>
        <v>0.60053380782918153</v>
      </c>
      <c r="AH22" s="60" t="str">
        <f t="shared" si="28"/>
        <v>C</v>
      </c>
      <c r="AI22" s="17">
        <v>101</v>
      </c>
      <c r="AJ22" s="18">
        <f t="shared" si="29"/>
        <v>8.9857651245551604E-2</v>
      </c>
      <c r="AK22" s="48">
        <f t="shared" si="7"/>
        <v>0.4964412811387901</v>
      </c>
      <c r="AL22" s="60" t="str">
        <f t="shared" si="30"/>
        <v>C</v>
      </c>
      <c r="AM22" s="17">
        <v>106</v>
      </c>
      <c r="AN22" s="18">
        <f t="shared" si="31"/>
        <v>9.4306049822064059E-2</v>
      </c>
      <c r="AO22" s="48">
        <f t="shared" si="8"/>
        <v>0.40658362989323849</v>
      </c>
      <c r="AP22" s="60" t="str">
        <f t="shared" si="32"/>
        <v>C</v>
      </c>
      <c r="AQ22" s="17">
        <v>94</v>
      </c>
      <c r="AR22" s="18">
        <f t="shared" si="33"/>
        <v>8.3629893238434158E-2</v>
      </c>
      <c r="AS22" s="48">
        <f t="shared" si="9"/>
        <v>0.3122775800711744</v>
      </c>
      <c r="AT22" s="76" t="str">
        <f t="shared" si="34"/>
        <v>B</v>
      </c>
      <c r="AU22" s="17">
        <v>101</v>
      </c>
      <c r="AV22" s="18">
        <f t="shared" si="35"/>
        <v>8.9857651245551604E-2</v>
      </c>
      <c r="AW22" s="48">
        <f t="shared" si="10"/>
        <v>0.22864768683274023</v>
      </c>
      <c r="AX22" s="76" t="str">
        <f t="shared" si="36"/>
        <v>B</v>
      </c>
      <c r="AY22" s="17">
        <v>36</v>
      </c>
      <c r="AZ22" s="18">
        <f t="shared" si="37"/>
        <v>3.2028469750889681E-2</v>
      </c>
      <c r="BA22" s="48">
        <f t="shared" si="49"/>
        <v>0.13879003558718861</v>
      </c>
      <c r="BB22" s="76" t="str">
        <f t="shared" si="38"/>
        <v>B</v>
      </c>
      <c r="BC22" s="56">
        <f t="shared" si="51"/>
        <v>120</v>
      </c>
      <c r="BD22" s="45">
        <f t="shared" si="11"/>
        <v>0.10676156583629894</v>
      </c>
      <c r="BE22" s="45">
        <f t="shared" si="12"/>
        <v>0.10676156583629894</v>
      </c>
      <c r="BF22" s="80" t="str">
        <f t="shared" si="40"/>
        <v>A</v>
      </c>
      <c r="BG22" s="17">
        <v>85</v>
      </c>
      <c r="BH22" s="18">
        <f t="shared" si="41"/>
        <v>7.562277580071175E-2</v>
      </c>
      <c r="BI22" s="19">
        <f t="shared" si="50"/>
        <v>0.10676156583629894</v>
      </c>
      <c r="BJ22" s="17">
        <v>35</v>
      </c>
      <c r="BK22" s="18">
        <f t="shared" si="42"/>
        <v>3.1138790035587189E-2</v>
      </c>
      <c r="BL22" s="19">
        <f t="shared" si="13"/>
        <v>3.1138790035587189E-2</v>
      </c>
      <c r="BM22" s="20">
        <v>1124</v>
      </c>
      <c r="BN22" s="21">
        <f t="shared" si="14"/>
        <v>24.392348754448399</v>
      </c>
      <c r="BP22" s="66">
        <f t="shared" si="43"/>
        <v>1</v>
      </c>
      <c r="BQ22" s="66">
        <f t="shared" si="44"/>
        <v>3</v>
      </c>
      <c r="BR22" s="66">
        <f t="shared" si="45"/>
        <v>3</v>
      </c>
      <c r="BS22" s="66">
        <f t="shared" si="46"/>
        <v>4</v>
      </c>
      <c r="BT22" s="66">
        <f t="shared" si="47"/>
        <v>2</v>
      </c>
      <c r="BU22" s="66">
        <f t="shared" si="48"/>
        <v>13</v>
      </c>
    </row>
    <row r="23" spans="1:73" ht="21" x14ac:dyDescent="0.2">
      <c r="A23" s="99"/>
      <c r="B23" s="22" t="s">
        <v>66</v>
      </c>
      <c r="C23" s="22" t="s">
        <v>67</v>
      </c>
      <c r="D23" s="22" t="s">
        <v>6</v>
      </c>
      <c r="E23" s="15" t="s">
        <v>68</v>
      </c>
      <c r="F23" s="16" t="s">
        <v>69</v>
      </c>
      <c r="G23" s="17">
        <v>31</v>
      </c>
      <c r="H23" s="18">
        <f t="shared" si="15"/>
        <v>2.6816608996539794E-2</v>
      </c>
      <c r="I23" s="48">
        <f t="shared" si="0"/>
        <v>0.99999999999999989</v>
      </c>
      <c r="J23" s="60" t="str">
        <f t="shared" si="16"/>
        <v>E</v>
      </c>
      <c r="K23" s="17">
        <v>24</v>
      </c>
      <c r="L23" s="18">
        <f t="shared" si="17"/>
        <v>2.0761245674740483E-2</v>
      </c>
      <c r="M23" s="48">
        <f t="shared" si="1"/>
        <v>0.97318339100346007</v>
      </c>
      <c r="N23" s="60" t="str">
        <f t="shared" si="18"/>
        <v>E</v>
      </c>
      <c r="O23" s="17">
        <v>49</v>
      </c>
      <c r="P23" s="18">
        <f t="shared" si="19"/>
        <v>4.2387543252595153E-2</v>
      </c>
      <c r="Q23" s="48">
        <f t="shared" si="2"/>
        <v>0.9524221453287196</v>
      </c>
      <c r="R23" s="60" t="str">
        <f t="shared" si="20"/>
        <v>E</v>
      </c>
      <c r="S23" s="17">
        <v>48</v>
      </c>
      <c r="T23" s="18">
        <f t="shared" si="21"/>
        <v>4.1522491349480967E-2</v>
      </c>
      <c r="U23" s="48">
        <f t="shared" si="3"/>
        <v>0.91003460207612441</v>
      </c>
      <c r="V23" s="60" t="str">
        <f t="shared" si="22"/>
        <v>E</v>
      </c>
      <c r="W23" s="17">
        <v>56</v>
      </c>
      <c r="X23" s="18">
        <f t="shared" si="23"/>
        <v>4.8442906574394463E-2</v>
      </c>
      <c r="Y23" s="48">
        <f t="shared" si="4"/>
        <v>0.86851211072664347</v>
      </c>
      <c r="Z23" s="60" t="str">
        <f t="shared" si="24"/>
        <v>D</v>
      </c>
      <c r="AA23" s="17">
        <v>70</v>
      </c>
      <c r="AB23" s="18">
        <f t="shared" si="25"/>
        <v>6.0553633217993078E-2</v>
      </c>
      <c r="AC23" s="48">
        <f t="shared" si="5"/>
        <v>0.82006920415224904</v>
      </c>
      <c r="AD23" s="60" t="str">
        <f t="shared" si="26"/>
        <v>D</v>
      </c>
      <c r="AE23" s="17">
        <v>114</v>
      </c>
      <c r="AF23" s="18">
        <f t="shared" si="27"/>
        <v>9.8615916955017299E-2</v>
      </c>
      <c r="AG23" s="48">
        <f t="shared" si="6"/>
        <v>0.75951557093425592</v>
      </c>
      <c r="AH23" s="60" t="str">
        <f t="shared" si="28"/>
        <v>D</v>
      </c>
      <c r="AI23" s="17">
        <v>90</v>
      </c>
      <c r="AJ23" s="18">
        <f t="shared" si="29"/>
        <v>7.7854671280276816E-2</v>
      </c>
      <c r="AK23" s="48">
        <f t="shared" si="7"/>
        <v>0.66089965397923867</v>
      </c>
      <c r="AL23" s="60" t="str">
        <f t="shared" si="30"/>
        <v>D</v>
      </c>
      <c r="AM23" s="17">
        <v>90</v>
      </c>
      <c r="AN23" s="18">
        <f t="shared" si="31"/>
        <v>7.7854671280276816E-2</v>
      </c>
      <c r="AO23" s="48">
        <f t="shared" si="8"/>
        <v>0.58304498269896188</v>
      </c>
      <c r="AP23" s="60" t="str">
        <f t="shared" si="32"/>
        <v>C</v>
      </c>
      <c r="AQ23" s="17">
        <v>127</v>
      </c>
      <c r="AR23" s="18">
        <f t="shared" si="33"/>
        <v>0.10986159169550173</v>
      </c>
      <c r="AS23" s="48">
        <f t="shared" si="9"/>
        <v>0.50519031141868509</v>
      </c>
      <c r="AT23" s="76" t="str">
        <f t="shared" si="34"/>
        <v>C</v>
      </c>
      <c r="AU23" s="17">
        <v>132</v>
      </c>
      <c r="AV23" s="18">
        <f t="shared" si="35"/>
        <v>0.11418685121107267</v>
      </c>
      <c r="AW23" s="48">
        <f t="shared" si="10"/>
        <v>0.3953287197231834</v>
      </c>
      <c r="AX23" s="76" t="str">
        <f t="shared" si="36"/>
        <v>C</v>
      </c>
      <c r="AY23" s="17">
        <v>37</v>
      </c>
      <c r="AZ23" s="18">
        <f t="shared" si="37"/>
        <v>3.2006920415224911E-2</v>
      </c>
      <c r="BA23" s="48">
        <f t="shared" si="49"/>
        <v>0.2811418685121107</v>
      </c>
      <c r="BB23" s="76" t="str">
        <f t="shared" si="38"/>
        <v>B</v>
      </c>
      <c r="BC23" s="56">
        <f t="shared" si="51"/>
        <v>288</v>
      </c>
      <c r="BD23" s="45">
        <f t="shared" si="11"/>
        <v>0.2491349480968858</v>
      </c>
      <c r="BE23" s="45">
        <f t="shared" si="12"/>
        <v>0.2491349480968858</v>
      </c>
      <c r="BF23" s="80" t="str">
        <f t="shared" si="40"/>
        <v>A</v>
      </c>
      <c r="BG23" s="17">
        <v>222</v>
      </c>
      <c r="BH23" s="18">
        <f t="shared" si="41"/>
        <v>0.19204152249134948</v>
      </c>
      <c r="BI23" s="19">
        <f t="shared" si="50"/>
        <v>0.2491349480968858</v>
      </c>
      <c r="BJ23" s="17">
        <v>66</v>
      </c>
      <c r="BK23" s="18">
        <f t="shared" si="42"/>
        <v>5.7093425605536333E-2</v>
      </c>
      <c r="BL23" s="19">
        <f t="shared" si="13"/>
        <v>5.7093425605536333E-2</v>
      </c>
      <c r="BM23" s="20">
        <v>1156</v>
      </c>
      <c r="BN23" s="21">
        <f t="shared" si="14"/>
        <v>25.958477508650518</v>
      </c>
      <c r="BP23" s="66">
        <f t="shared" si="43"/>
        <v>1</v>
      </c>
      <c r="BQ23" s="66">
        <f t="shared" si="44"/>
        <v>1</v>
      </c>
      <c r="BR23" s="66">
        <f t="shared" si="45"/>
        <v>3</v>
      </c>
      <c r="BS23" s="66">
        <f t="shared" si="46"/>
        <v>4</v>
      </c>
      <c r="BT23" s="66">
        <f t="shared" si="47"/>
        <v>4</v>
      </c>
      <c r="BU23" s="66">
        <f t="shared" si="48"/>
        <v>13</v>
      </c>
    </row>
    <row r="24" spans="1:73" x14ac:dyDescent="0.2">
      <c r="A24" s="99"/>
      <c r="B24" s="99" t="s">
        <v>70</v>
      </c>
      <c r="C24" s="99" t="s">
        <v>71</v>
      </c>
      <c r="D24" s="99" t="s">
        <v>44</v>
      </c>
      <c r="E24" s="15" t="s">
        <v>72</v>
      </c>
      <c r="F24" s="16" t="s">
        <v>73</v>
      </c>
      <c r="G24" s="17">
        <v>4</v>
      </c>
      <c r="H24" s="18">
        <f t="shared" si="15"/>
        <v>1.0958904109589041E-2</v>
      </c>
      <c r="I24" s="48">
        <f t="shared" si="0"/>
        <v>1</v>
      </c>
      <c r="J24" s="60" t="str">
        <f t="shared" si="16"/>
        <v>E</v>
      </c>
      <c r="K24" s="17">
        <v>3</v>
      </c>
      <c r="L24" s="18">
        <f t="shared" si="17"/>
        <v>8.21917808219178E-3</v>
      </c>
      <c r="M24" s="48">
        <f t="shared" si="1"/>
        <v>0.989041095890411</v>
      </c>
      <c r="N24" s="60" t="str">
        <f t="shared" si="18"/>
        <v>E</v>
      </c>
      <c r="O24" s="17">
        <v>4</v>
      </c>
      <c r="P24" s="18">
        <f t="shared" si="19"/>
        <v>1.0958904109589041E-2</v>
      </c>
      <c r="Q24" s="48">
        <f t="shared" si="2"/>
        <v>0.98082191780821926</v>
      </c>
      <c r="R24" s="60" t="str">
        <f t="shared" si="20"/>
        <v>E</v>
      </c>
      <c r="S24" s="17">
        <v>7</v>
      </c>
      <c r="T24" s="18">
        <f t="shared" si="21"/>
        <v>1.9178082191780823E-2</v>
      </c>
      <c r="U24" s="48">
        <f t="shared" si="3"/>
        <v>0.96986301369863026</v>
      </c>
      <c r="V24" s="60" t="str">
        <f t="shared" si="22"/>
        <v>E</v>
      </c>
      <c r="W24" s="17">
        <v>9</v>
      </c>
      <c r="X24" s="18">
        <f t="shared" si="23"/>
        <v>2.4657534246575342E-2</v>
      </c>
      <c r="Y24" s="48">
        <f t="shared" si="4"/>
        <v>0.95068493150684941</v>
      </c>
      <c r="Z24" s="60" t="str">
        <f t="shared" si="24"/>
        <v>E</v>
      </c>
      <c r="AA24" s="17">
        <v>8</v>
      </c>
      <c r="AB24" s="18">
        <f t="shared" si="25"/>
        <v>2.1917808219178082E-2</v>
      </c>
      <c r="AC24" s="48">
        <f t="shared" si="5"/>
        <v>0.92602739726027405</v>
      </c>
      <c r="AD24" s="60" t="str">
        <f t="shared" si="26"/>
        <v>E</v>
      </c>
      <c r="AE24" s="17">
        <v>19</v>
      </c>
      <c r="AF24" s="18">
        <f t="shared" si="27"/>
        <v>5.2054794520547946E-2</v>
      </c>
      <c r="AG24" s="48">
        <f t="shared" si="6"/>
        <v>0.90410958904109595</v>
      </c>
      <c r="AH24" s="60" t="str">
        <f t="shared" si="28"/>
        <v>E</v>
      </c>
      <c r="AI24" s="17">
        <v>28</v>
      </c>
      <c r="AJ24" s="18">
        <f t="shared" si="29"/>
        <v>7.6712328767123292E-2</v>
      </c>
      <c r="AK24" s="48">
        <f t="shared" si="7"/>
        <v>0.852054794520548</v>
      </c>
      <c r="AL24" s="60" t="str">
        <f t="shared" si="30"/>
        <v>D</v>
      </c>
      <c r="AM24" s="17">
        <v>26</v>
      </c>
      <c r="AN24" s="18">
        <f t="shared" si="31"/>
        <v>7.1232876712328766E-2</v>
      </c>
      <c r="AO24" s="48">
        <f t="shared" si="8"/>
        <v>0.77534246575342469</v>
      </c>
      <c r="AP24" s="60" t="str">
        <f t="shared" si="32"/>
        <v>D</v>
      </c>
      <c r="AQ24" s="17">
        <v>50</v>
      </c>
      <c r="AR24" s="18">
        <f t="shared" si="33"/>
        <v>0.13698630136986301</v>
      </c>
      <c r="AS24" s="48">
        <f t="shared" si="9"/>
        <v>0.70410958904109588</v>
      </c>
      <c r="AT24" s="76" t="str">
        <f t="shared" si="34"/>
        <v>D</v>
      </c>
      <c r="AU24" s="17">
        <v>60</v>
      </c>
      <c r="AV24" s="18">
        <f t="shared" si="35"/>
        <v>0.16438356164383561</v>
      </c>
      <c r="AW24" s="48">
        <f t="shared" si="10"/>
        <v>0.56712328767123288</v>
      </c>
      <c r="AX24" s="76" t="str">
        <f t="shared" si="36"/>
        <v>C</v>
      </c>
      <c r="AY24" s="17">
        <v>33</v>
      </c>
      <c r="AZ24" s="18">
        <f t="shared" si="37"/>
        <v>9.0410958904109592E-2</v>
      </c>
      <c r="BA24" s="48">
        <f t="shared" si="49"/>
        <v>0.40273972602739727</v>
      </c>
      <c r="BB24" s="76" t="str">
        <f t="shared" si="38"/>
        <v>B</v>
      </c>
      <c r="BC24" s="56">
        <f t="shared" si="51"/>
        <v>114</v>
      </c>
      <c r="BD24" s="45">
        <f t="shared" si="11"/>
        <v>0.31232876712328766</v>
      </c>
      <c r="BE24" s="45">
        <f t="shared" si="12"/>
        <v>0.31232876712328766</v>
      </c>
      <c r="BF24" s="80" t="str">
        <f t="shared" si="40"/>
        <v>A</v>
      </c>
      <c r="BG24" s="17">
        <v>80</v>
      </c>
      <c r="BH24" s="18">
        <f t="shared" si="41"/>
        <v>0.21917808219178081</v>
      </c>
      <c r="BI24" s="19">
        <f t="shared" si="50"/>
        <v>0.31232876712328766</v>
      </c>
      <c r="BJ24" s="17">
        <v>34</v>
      </c>
      <c r="BK24" s="18">
        <f t="shared" si="42"/>
        <v>9.3150684931506855E-2</v>
      </c>
      <c r="BL24" s="19">
        <f t="shared" si="13"/>
        <v>9.3150684931506855E-2</v>
      </c>
      <c r="BM24" s="20">
        <v>365</v>
      </c>
      <c r="BN24" s="21">
        <f t="shared" si="14"/>
        <v>27.334246575342465</v>
      </c>
      <c r="BP24" s="66">
        <f t="shared" si="43"/>
        <v>1</v>
      </c>
      <c r="BQ24" s="66">
        <f t="shared" si="44"/>
        <v>1</v>
      </c>
      <c r="BR24" s="66">
        <f t="shared" si="45"/>
        <v>1</v>
      </c>
      <c r="BS24" s="66">
        <f t="shared" si="46"/>
        <v>3</v>
      </c>
      <c r="BT24" s="66">
        <f t="shared" si="47"/>
        <v>7</v>
      </c>
      <c r="BU24" s="66">
        <f t="shared" si="48"/>
        <v>13</v>
      </c>
    </row>
    <row r="25" spans="1:73" x14ac:dyDescent="0.2">
      <c r="A25" s="99"/>
      <c r="B25" s="99"/>
      <c r="C25" s="99"/>
      <c r="D25" s="99"/>
      <c r="E25" s="15" t="s">
        <v>74</v>
      </c>
      <c r="F25" s="16" t="s">
        <v>75</v>
      </c>
      <c r="G25" s="17">
        <v>5</v>
      </c>
      <c r="H25" s="18">
        <f t="shared" si="15"/>
        <v>1.1709601873536301E-2</v>
      </c>
      <c r="I25" s="48">
        <f t="shared" si="0"/>
        <v>1.0000000000000002</v>
      </c>
      <c r="J25" s="60" t="str">
        <f t="shared" si="16"/>
        <v>E</v>
      </c>
      <c r="K25" s="17">
        <v>3</v>
      </c>
      <c r="L25" s="18">
        <f t="shared" si="17"/>
        <v>7.0257611241217799E-3</v>
      </c>
      <c r="M25" s="48">
        <f t="shared" si="1"/>
        <v>0.98829039812646391</v>
      </c>
      <c r="N25" s="60" t="str">
        <f t="shared" si="18"/>
        <v>E</v>
      </c>
      <c r="O25" s="17">
        <v>12</v>
      </c>
      <c r="P25" s="18">
        <f t="shared" si="19"/>
        <v>2.8103044496487119E-2</v>
      </c>
      <c r="Q25" s="48">
        <f t="shared" si="2"/>
        <v>0.98126463700234212</v>
      </c>
      <c r="R25" s="60" t="str">
        <f t="shared" si="20"/>
        <v>E</v>
      </c>
      <c r="S25" s="17">
        <v>8</v>
      </c>
      <c r="T25" s="18">
        <f t="shared" si="21"/>
        <v>1.873536299765808E-2</v>
      </c>
      <c r="U25" s="48">
        <f t="shared" si="3"/>
        <v>0.95316159250585497</v>
      </c>
      <c r="V25" s="60" t="str">
        <f t="shared" si="22"/>
        <v>E</v>
      </c>
      <c r="W25" s="17">
        <v>18</v>
      </c>
      <c r="X25" s="18">
        <f t="shared" si="23"/>
        <v>4.2154566744730677E-2</v>
      </c>
      <c r="Y25" s="48">
        <f t="shared" si="4"/>
        <v>0.93442622950819687</v>
      </c>
      <c r="Z25" s="60" t="str">
        <f t="shared" si="24"/>
        <v>E</v>
      </c>
      <c r="AA25" s="17">
        <v>19</v>
      </c>
      <c r="AB25" s="18">
        <f t="shared" si="25"/>
        <v>4.449648711943794E-2</v>
      </c>
      <c r="AC25" s="48">
        <f t="shared" si="5"/>
        <v>0.89227166276346614</v>
      </c>
      <c r="AD25" s="60" t="str">
        <f t="shared" si="26"/>
        <v>D</v>
      </c>
      <c r="AE25" s="17">
        <v>21</v>
      </c>
      <c r="AF25" s="18">
        <f t="shared" si="27"/>
        <v>4.9180327868852458E-2</v>
      </c>
      <c r="AG25" s="48">
        <f t="shared" si="6"/>
        <v>0.84777517564402816</v>
      </c>
      <c r="AH25" s="60" t="str">
        <f t="shared" si="28"/>
        <v>D</v>
      </c>
      <c r="AI25" s="17">
        <v>41</v>
      </c>
      <c r="AJ25" s="18">
        <f t="shared" si="29"/>
        <v>9.6018735362997654E-2</v>
      </c>
      <c r="AK25" s="48">
        <f t="shared" si="7"/>
        <v>0.79859484777517564</v>
      </c>
      <c r="AL25" s="60" t="str">
        <f t="shared" si="30"/>
        <v>D</v>
      </c>
      <c r="AM25" s="17">
        <v>36</v>
      </c>
      <c r="AN25" s="18">
        <f t="shared" si="31"/>
        <v>8.4309133489461355E-2</v>
      </c>
      <c r="AO25" s="48">
        <f t="shared" si="8"/>
        <v>0.70257611241217799</v>
      </c>
      <c r="AP25" s="60" t="str">
        <f t="shared" si="32"/>
        <v>D</v>
      </c>
      <c r="AQ25" s="17">
        <v>71</v>
      </c>
      <c r="AR25" s="18">
        <f t="shared" si="33"/>
        <v>0.16627634660421545</v>
      </c>
      <c r="AS25" s="48">
        <f t="shared" si="9"/>
        <v>0.61826697892271665</v>
      </c>
      <c r="AT25" s="76" t="str">
        <f t="shared" si="34"/>
        <v>C</v>
      </c>
      <c r="AU25" s="17">
        <v>62</v>
      </c>
      <c r="AV25" s="18">
        <f t="shared" si="35"/>
        <v>0.14519906323185011</v>
      </c>
      <c r="AW25" s="48">
        <f t="shared" si="10"/>
        <v>0.45199063231850117</v>
      </c>
      <c r="AX25" s="76" t="str">
        <f t="shared" si="36"/>
        <v>C</v>
      </c>
      <c r="AY25" s="17">
        <v>43</v>
      </c>
      <c r="AZ25" s="18">
        <f t="shared" si="37"/>
        <v>0.10070257611241218</v>
      </c>
      <c r="BA25" s="48">
        <f t="shared" si="49"/>
        <v>0.30679156908665106</v>
      </c>
      <c r="BB25" s="76" t="str">
        <f t="shared" si="38"/>
        <v>B</v>
      </c>
      <c r="BC25" s="56">
        <f t="shared" si="51"/>
        <v>88</v>
      </c>
      <c r="BD25" s="45">
        <f t="shared" si="11"/>
        <v>0.20608899297423888</v>
      </c>
      <c r="BE25" s="45">
        <f t="shared" si="12"/>
        <v>0.20608899297423888</v>
      </c>
      <c r="BF25" s="80" t="str">
        <f t="shared" si="40"/>
        <v>A</v>
      </c>
      <c r="BG25" s="17">
        <v>65</v>
      </c>
      <c r="BH25" s="18">
        <f t="shared" si="41"/>
        <v>0.1522248243559719</v>
      </c>
      <c r="BI25" s="19">
        <f t="shared" si="50"/>
        <v>0.20608899297423888</v>
      </c>
      <c r="BJ25" s="17">
        <v>23</v>
      </c>
      <c r="BK25" s="18">
        <f t="shared" si="42"/>
        <v>5.3864168618266976E-2</v>
      </c>
      <c r="BL25" s="19">
        <f t="shared" si="13"/>
        <v>5.3864168618266976E-2</v>
      </c>
      <c r="BM25" s="20">
        <v>427</v>
      </c>
      <c r="BN25" s="21">
        <f t="shared" si="14"/>
        <v>26.681498829039814</v>
      </c>
      <c r="BP25" s="66">
        <f t="shared" si="43"/>
        <v>1</v>
      </c>
      <c r="BQ25" s="66">
        <f t="shared" si="44"/>
        <v>1</v>
      </c>
      <c r="BR25" s="66">
        <f t="shared" si="45"/>
        <v>2</v>
      </c>
      <c r="BS25" s="66">
        <f t="shared" si="46"/>
        <v>4</v>
      </c>
      <c r="BT25" s="66">
        <f t="shared" si="47"/>
        <v>5</v>
      </c>
      <c r="BU25" s="66">
        <f t="shared" si="48"/>
        <v>13</v>
      </c>
    </row>
    <row r="26" spans="1:73" ht="42" x14ac:dyDescent="0.2">
      <c r="A26" s="99"/>
      <c r="B26" s="22" t="s">
        <v>76</v>
      </c>
      <c r="C26" s="22" t="s">
        <v>77</v>
      </c>
      <c r="D26" s="22" t="s">
        <v>44</v>
      </c>
      <c r="E26" s="15" t="s">
        <v>78</v>
      </c>
      <c r="F26" s="16" t="s">
        <v>79</v>
      </c>
      <c r="G26" s="17">
        <v>4</v>
      </c>
      <c r="H26" s="18">
        <f t="shared" si="15"/>
        <v>4.2105263157894736E-2</v>
      </c>
      <c r="I26" s="48">
        <f t="shared" si="0"/>
        <v>1</v>
      </c>
      <c r="J26" s="60" t="str">
        <f t="shared" si="16"/>
        <v>E</v>
      </c>
      <c r="K26" s="17">
        <v>1</v>
      </c>
      <c r="L26" s="18">
        <f t="shared" si="17"/>
        <v>1.0526315789473684E-2</v>
      </c>
      <c r="M26" s="48">
        <f t="shared" si="1"/>
        <v>0.95789473684210535</v>
      </c>
      <c r="N26" s="60" t="str">
        <f t="shared" si="18"/>
        <v>E</v>
      </c>
      <c r="O26" s="17">
        <v>0</v>
      </c>
      <c r="P26" s="18">
        <f t="shared" si="19"/>
        <v>0</v>
      </c>
      <c r="Q26" s="48">
        <f t="shared" si="2"/>
        <v>0.94736842105263164</v>
      </c>
      <c r="R26" s="60" t="str">
        <f t="shared" si="20"/>
        <v>E</v>
      </c>
      <c r="S26" s="17">
        <v>1</v>
      </c>
      <c r="T26" s="18">
        <f t="shared" si="21"/>
        <v>1.0526315789473684E-2</v>
      </c>
      <c r="U26" s="48">
        <f t="shared" si="3"/>
        <v>0.94736842105263164</v>
      </c>
      <c r="V26" s="60" t="str">
        <f t="shared" si="22"/>
        <v>E</v>
      </c>
      <c r="W26" s="17">
        <v>0</v>
      </c>
      <c r="X26" s="18">
        <f t="shared" si="23"/>
        <v>0</v>
      </c>
      <c r="Y26" s="48">
        <f t="shared" si="4"/>
        <v>0.93684210526315792</v>
      </c>
      <c r="Z26" s="60" t="str">
        <f t="shared" si="24"/>
        <v>E</v>
      </c>
      <c r="AA26" s="17">
        <v>2</v>
      </c>
      <c r="AB26" s="18">
        <f t="shared" si="25"/>
        <v>2.1052631578947368E-2</v>
      </c>
      <c r="AC26" s="48">
        <f t="shared" si="5"/>
        <v>0.93684210526315792</v>
      </c>
      <c r="AD26" s="60" t="str">
        <f t="shared" si="26"/>
        <v>E</v>
      </c>
      <c r="AE26" s="17">
        <v>3</v>
      </c>
      <c r="AF26" s="18">
        <f t="shared" si="27"/>
        <v>3.1578947368421054E-2</v>
      </c>
      <c r="AG26" s="48">
        <f t="shared" si="6"/>
        <v>0.9157894736842106</v>
      </c>
      <c r="AH26" s="60" t="str">
        <f t="shared" si="28"/>
        <v>E</v>
      </c>
      <c r="AI26" s="17">
        <v>8</v>
      </c>
      <c r="AJ26" s="18">
        <f t="shared" si="29"/>
        <v>8.4210526315789472E-2</v>
      </c>
      <c r="AK26" s="48">
        <f t="shared" si="7"/>
        <v>0.88421052631578956</v>
      </c>
      <c r="AL26" s="60" t="str">
        <f t="shared" si="30"/>
        <v>D</v>
      </c>
      <c r="AM26" s="17">
        <v>6</v>
      </c>
      <c r="AN26" s="18">
        <f t="shared" si="31"/>
        <v>6.3157894736842107E-2</v>
      </c>
      <c r="AO26" s="48">
        <f t="shared" si="8"/>
        <v>0.8</v>
      </c>
      <c r="AP26" s="60" t="str">
        <f t="shared" si="32"/>
        <v>D</v>
      </c>
      <c r="AQ26" s="17">
        <v>22</v>
      </c>
      <c r="AR26" s="18">
        <f t="shared" si="33"/>
        <v>0.23157894736842105</v>
      </c>
      <c r="AS26" s="48">
        <f t="shared" si="9"/>
        <v>0.73684210526315796</v>
      </c>
      <c r="AT26" s="76" t="str">
        <f t="shared" si="34"/>
        <v>D</v>
      </c>
      <c r="AU26" s="17">
        <v>18</v>
      </c>
      <c r="AV26" s="18">
        <f t="shared" si="35"/>
        <v>0.18947368421052632</v>
      </c>
      <c r="AW26" s="48">
        <f t="shared" si="10"/>
        <v>0.50526315789473686</v>
      </c>
      <c r="AX26" s="76" t="str">
        <f t="shared" si="36"/>
        <v>C</v>
      </c>
      <c r="AY26" s="17">
        <v>7</v>
      </c>
      <c r="AZ26" s="18">
        <f t="shared" si="37"/>
        <v>7.3684210526315783E-2</v>
      </c>
      <c r="BA26" s="48">
        <f t="shared" si="49"/>
        <v>0.31578947368421051</v>
      </c>
      <c r="BB26" s="76" t="str">
        <f t="shared" si="38"/>
        <v>B</v>
      </c>
      <c r="BC26" s="56">
        <f t="shared" si="51"/>
        <v>23</v>
      </c>
      <c r="BD26" s="45">
        <f t="shared" si="11"/>
        <v>0.24210526315789474</v>
      </c>
      <c r="BE26" s="45">
        <f t="shared" si="12"/>
        <v>0.24210526315789474</v>
      </c>
      <c r="BF26" s="80" t="str">
        <f t="shared" si="40"/>
        <v>A</v>
      </c>
      <c r="BG26" s="17">
        <v>14</v>
      </c>
      <c r="BH26" s="18">
        <f t="shared" si="41"/>
        <v>0.14736842105263157</v>
      </c>
      <c r="BI26" s="19">
        <f t="shared" si="50"/>
        <v>0.24210526315789471</v>
      </c>
      <c r="BJ26" s="17">
        <v>9</v>
      </c>
      <c r="BK26" s="18">
        <f t="shared" si="42"/>
        <v>9.4736842105263161E-2</v>
      </c>
      <c r="BL26" s="19">
        <f t="shared" si="13"/>
        <v>9.4736842105263161E-2</v>
      </c>
      <c r="BM26" s="20">
        <v>95</v>
      </c>
      <c r="BN26" s="21">
        <f t="shared" si="14"/>
        <v>27.126315789473683</v>
      </c>
      <c r="BP26" s="66">
        <f t="shared" si="43"/>
        <v>1</v>
      </c>
      <c r="BQ26" s="66">
        <f t="shared" si="44"/>
        <v>1</v>
      </c>
      <c r="BR26" s="66">
        <f t="shared" si="45"/>
        <v>1</v>
      </c>
      <c r="BS26" s="66">
        <f t="shared" si="46"/>
        <v>3</v>
      </c>
      <c r="BT26" s="66">
        <f t="shared" si="47"/>
        <v>7</v>
      </c>
      <c r="BU26" s="66">
        <f t="shared" si="48"/>
        <v>13</v>
      </c>
    </row>
    <row r="27" spans="1:73" x14ac:dyDescent="0.2">
      <c r="A27" s="99"/>
      <c r="B27" s="22" t="s">
        <v>80</v>
      </c>
      <c r="C27" s="22" t="s">
        <v>55</v>
      </c>
      <c r="D27" s="22" t="s">
        <v>44</v>
      </c>
      <c r="E27" s="15" t="s">
        <v>56</v>
      </c>
      <c r="F27" s="16" t="s">
        <v>81</v>
      </c>
      <c r="G27" s="17">
        <v>1</v>
      </c>
      <c r="H27" s="18">
        <f t="shared" si="15"/>
        <v>2.7932960893854749E-3</v>
      </c>
      <c r="I27" s="48">
        <f t="shared" si="0"/>
        <v>0.99999999999999989</v>
      </c>
      <c r="J27" s="60" t="str">
        <f t="shared" si="16"/>
        <v>E</v>
      </c>
      <c r="K27" s="17">
        <v>0</v>
      </c>
      <c r="L27" s="18">
        <f t="shared" si="17"/>
        <v>0</v>
      </c>
      <c r="M27" s="48">
        <f t="shared" si="1"/>
        <v>0.99720670391061439</v>
      </c>
      <c r="N27" s="60" t="str">
        <f t="shared" si="18"/>
        <v>E</v>
      </c>
      <c r="O27" s="17">
        <v>4</v>
      </c>
      <c r="P27" s="18">
        <f t="shared" si="19"/>
        <v>1.11731843575419E-2</v>
      </c>
      <c r="Q27" s="48">
        <f t="shared" si="2"/>
        <v>0.99720670391061439</v>
      </c>
      <c r="R27" s="60" t="str">
        <f t="shared" si="20"/>
        <v>E</v>
      </c>
      <c r="S27" s="17">
        <v>4</v>
      </c>
      <c r="T27" s="18">
        <f t="shared" si="21"/>
        <v>1.11731843575419E-2</v>
      </c>
      <c r="U27" s="48">
        <f t="shared" si="3"/>
        <v>0.9860335195530725</v>
      </c>
      <c r="V27" s="60" t="str">
        <f t="shared" si="22"/>
        <v>E</v>
      </c>
      <c r="W27" s="17">
        <v>8</v>
      </c>
      <c r="X27" s="18">
        <f t="shared" si="23"/>
        <v>2.23463687150838E-2</v>
      </c>
      <c r="Y27" s="48">
        <f t="shared" si="4"/>
        <v>0.97486033519553061</v>
      </c>
      <c r="Z27" s="60" t="str">
        <f t="shared" si="24"/>
        <v>E</v>
      </c>
      <c r="AA27" s="17">
        <v>13</v>
      </c>
      <c r="AB27" s="18">
        <f t="shared" si="25"/>
        <v>3.6312849162011177E-2</v>
      </c>
      <c r="AC27" s="48">
        <f t="shared" si="5"/>
        <v>0.95251396648044684</v>
      </c>
      <c r="AD27" s="60" t="str">
        <f t="shared" si="26"/>
        <v>E</v>
      </c>
      <c r="AE27" s="17">
        <v>22</v>
      </c>
      <c r="AF27" s="18">
        <f t="shared" si="27"/>
        <v>6.1452513966480445E-2</v>
      </c>
      <c r="AG27" s="48">
        <f t="shared" si="6"/>
        <v>0.91620111731843568</v>
      </c>
      <c r="AH27" s="60" t="str">
        <f t="shared" si="28"/>
        <v>E</v>
      </c>
      <c r="AI27" s="17">
        <v>27</v>
      </c>
      <c r="AJ27" s="18">
        <f t="shared" si="29"/>
        <v>7.5418994413407825E-2</v>
      </c>
      <c r="AK27" s="48">
        <f t="shared" si="7"/>
        <v>0.85474860335195524</v>
      </c>
      <c r="AL27" s="60" t="str">
        <f t="shared" si="30"/>
        <v>D</v>
      </c>
      <c r="AM27" s="17">
        <v>35</v>
      </c>
      <c r="AN27" s="18">
        <f t="shared" si="31"/>
        <v>9.7765363128491614E-2</v>
      </c>
      <c r="AO27" s="48">
        <f t="shared" si="8"/>
        <v>0.77932960893854741</v>
      </c>
      <c r="AP27" s="60" t="str">
        <f t="shared" si="32"/>
        <v>D</v>
      </c>
      <c r="AQ27" s="17">
        <v>58</v>
      </c>
      <c r="AR27" s="18">
        <f t="shared" si="33"/>
        <v>0.16201117318435754</v>
      </c>
      <c r="AS27" s="48">
        <f t="shared" si="9"/>
        <v>0.68156424581005581</v>
      </c>
      <c r="AT27" s="76" t="str">
        <f t="shared" si="34"/>
        <v>D</v>
      </c>
      <c r="AU27" s="17">
        <v>55</v>
      </c>
      <c r="AV27" s="18">
        <f t="shared" si="35"/>
        <v>0.15363128491620112</v>
      </c>
      <c r="AW27" s="48">
        <f t="shared" si="10"/>
        <v>0.51955307262569828</v>
      </c>
      <c r="AX27" s="76" t="str">
        <f t="shared" si="36"/>
        <v>C</v>
      </c>
      <c r="AY27" s="17">
        <v>31</v>
      </c>
      <c r="AZ27" s="18">
        <f t="shared" si="37"/>
        <v>8.6592178770949726E-2</v>
      </c>
      <c r="BA27" s="48">
        <f t="shared" si="49"/>
        <v>0.36592178770949718</v>
      </c>
      <c r="BB27" s="76" t="str">
        <f t="shared" si="38"/>
        <v>B</v>
      </c>
      <c r="BC27" s="56">
        <f t="shared" si="51"/>
        <v>100</v>
      </c>
      <c r="BD27" s="45">
        <f t="shared" si="11"/>
        <v>0.27932960893854747</v>
      </c>
      <c r="BE27" s="45">
        <f t="shared" si="12"/>
        <v>0.27932960893854747</v>
      </c>
      <c r="BF27" s="80" t="str">
        <f t="shared" si="40"/>
        <v>A</v>
      </c>
      <c r="BG27" s="17">
        <v>68</v>
      </c>
      <c r="BH27" s="18">
        <f t="shared" si="41"/>
        <v>0.18994413407821228</v>
      </c>
      <c r="BI27" s="19">
        <f t="shared" si="50"/>
        <v>0.27932960893854747</v>
      </c>
      <c r="BJ27" s="17">
        <v>32</v>
      </c>
      <c r="BK27" s="18">
        <f t="shared" si="42"/>
        <v>8.9385474860335198E-2</v>
      </c>
      <c r="BL27" s="19">
        <f t="shared" si="13"/>
        <v>8.9385474860335198E-2</v>
      </c>
      <c r="BM27" s="20">
        <v>358</v>
      </c>
      <c r="BN27" s="21">
        <f t="shared" si="14"/>
        <v>27.304469273743017</v>
      </c>
      <c r="BP27" s="66">
        <f t="shared" si="43"/>
        <v>1</v>
      </c>
      <c r="BQ27" s="66">
        <f t="shared" si="44"/>
        <v>1</v>
      </c>
      <c r="BR27" s="66">
        <f t="shared" si="45"/>
        <v>1</v>
      </c>
      <c r="BS27" s="66">
        <f t="shared" si="46"/>
        <v>3</v>
      </c>
      <c r="BT27" s="66">
        <f t="shared" si="47"/>
        <v>7</v>
      </c>
      <c r="BU27" s="66">
        <f t="shared" si="48"/>
        <v>13</v>
      </c>
    </row>
    <row r="28" spans="1:73" ht="21" x14ac:dyDescent="0.2">
      <c r="A28" s="99"/>
      <c r="B28" s="40" t="s">
        <v>82</v>
      </c>
      <c r="C28" s="40" t="s">
        <v>83</v>
      </c>
      <c r="D28" s="40" t="s">
        <v>44</v>
      </c>
      <c r="E28" s="15" t="s">
        <v>84</v>
      </c>
      <c r="F28" s="16" t="s">
        <v>85</v>
      </c>
      <c r="G28" s="17">
        <v>0</v>
      </c>
      <c r="H28" s="18">
        <f t="shared" si="15"/>
        <v>0</v>
      </c>
      <c r="I28" s="48">
        <f t="shared" si="0"/>
        <v>0.99999999999999989</v>
      </c>
      <c r="J28" s="60" t="str">
        <f t="shared" si="16"/>
        <v>E</v>
      </c>
      <c r="K28" s="17">
        <v>1</v>
      </c>
      <c r="L28" s="18">
        <f t="shared" si="17"/>
        <v>6.1349693251533744E-3</v>
      </c>
      <c r="M28" s="48">
        <f t="shared" si="1"/>
        <v>0.99999999999999989</v>
      </c>
      <c r="N28" s="60" t="str">
        <f t="shared" si="18"/>
        <v>E</v>
      </c>
      <c r="O28" s="17">
        <v>3</v>
      </c>
      <c r="P28" s="18">
        <f t="shared" si="19"/>
        <v>1.8404907975460124E-2</v>
      </c>
      <c r="Q28" s="48">
        <f t="shared" si="2"/>
        <v>0.99386503067484655</v>
      </c>
      <c r="R28" s="60" t="str">
        <f t="shared" si="20"/>
        <v>E</v>
      </c>
      <c r="S28" s="17">
        <v>1</v>
      </c>
      <c r="T28" s="18">
        <f t="shared" si="21"/>
        <v>6.1349693251533744E-3</v>
      </c>
      <c r="U28" s="48">
        <f t="shared" si="3"/>
        <v>0.97546012269938642</v>
      </c>
      <c r="V28" s="60" t="str">
        <f t="shared" si="22"/>
        <v>E</v>
      </c>
      <c r="W28" s="17">
        <v>7</v>
      </c>
      <c r="X28" s="18">
        <f t="shared" si="23"/>
        <v>4.2944785276073622E-2</v>
      </c>
      <c r="Y28" s="48">
        <f t="shared" si="4"/>
        <v>0.96932515337423308</v>
      </c>
      <c r="Z28" s="60" t="str">
        <f t="shared" si="24"/>
        <v>E</v>
      </c>
      <c r="AA28" s="17">
        <v>7</v>
      </c>
      <c r="AB28" s="18">
        <f t="shared" si="25"/>
        <v>4.2944785276073622E-2</v>
      </c>
      <c r="AC28" s="48">
        <f t="shared" si="5"/>
        <v>0.92638036809815949</v>
      </c>
      <c r="AD28" s="60" t="str">
        <f t="shared" si="26"/>
        <v>E</v>
      </c>
      <c r="AE28" s="17">
        <v>5</v>
      </c>
      <c r="AF28" s="18">
        <f t="shared" si="27"/>
        <v>3.0674846625766871E-2</v>
      </c>
      <c r="AG28" s="48">
        <f t="shared" si="6"/>
        <v>0.8834355828220859</v>
      </c>
      <c r="AH28" s="60" t="str">
        <f t="shared" si="28"/>
        <v>D</v>
      </c>
      <c r="AI28" s="17">
        <v>14</v>
      </c>
      <c r="AJ28" s="18">
        <f t="shared" si="29"/>
        <v>8.5889570552147243E-2</v>
      </c>
      <c r="AK28" s="48">
        <f t="shared" si="7"/>
        <v>0.85276073619631898</v>
      </c>
      <c r="AL28" s="60" t="str">
        <f t="shared" si="30"/>
        <v>D</v>
      </c>
      <c r="AM28" s="17">
        <v>20</v>
      </c>
      <c r="AN28" s="18">
        <f t="shared" si="31"/>
        <v>0.12269938650306748</v>
      </c>
      <c r="AO28" s="48">
        <f t="shared" si="8"/>
        <v>0.76687116564417168</v>
      </c>
      <c r="AP28" s="60" t="str">
        <f t="shared" si="32"/>
        <v>D</v>
      </c>
      <c r="AQ28" s="17">
        <v>20</v>
      </c>
      <c r="AR28" s="18">
        <f t="shared" si="33"/>
        <v>0.12269938650306748</v>
      </c>
      <c r="AS28" s="48">
        <f t="shared" si="9"/>
        <v>0.64417177914110424</v>
      </c>
      <c r="AT28" s="76" t="str">
        <f t="shared" si="34"/>
        <v>C</v>
      </c>
      <c r="AU28" s="17">
        <v>26</v>
      </c>
      <c r="AV28" s="18">
        <f t="shared" si="35"/>
        <v>0.15950920245398773</v>
      </c>
      <c r="AW28" s="48">
        <f t="shared" si="10"/>
        <v>0.5214723926380368</v>
      </c>
      <c r="AX28" s="76" t="str">
        <f t="shared" si="36"/>
        <v>C</v>
      </c>
      <c r="AY28" s="17">
        <v>6</v>
      </c>
      <c r="AZ28" s="18">
        <f t="shared" si="37"/>
        <v>3.6809815950920248E-2</v>
      </c>
      <c r="BA28" s="48">
        <f t="shared" si="49"/>
        <v>0.3619631901840491</v>
      </c>
      <c r="BB28" s="76" t="str">
        <f t="shared" si="38"/>
        <v>B</v>
      </c>
      <c r="BC28" s="56">
        <f t="shared" si="51"/>
        <v>53</v>
      </c>
      <c r="BD28" s="45">
        <f t="shared" si="11"/>
        <v>0.32515337423312884</v>
      </c>
      <c r="BE28" s="45">
        <f t="shared" si="12"/>
        <v>0.32515337423312884</v>
      </c>
      <c r="BF28" s="80" t="str">
        <f t="shared" si="40"/>
        <v>A</v>
      </c>
      <c r="BG28" s="17">
        <v>42</v>
      </c>
      <c r="BH28" s="18">
        <f t="shared" si="41"/>
        <v>0.25766871165644173</v>
      </c>
      <c r="BI28" s="19">
        <f t="shared" si="50"/>
        <v>0.32515337423312884</v>
      </c>
      <c r="BJ28" s="17">
        <v>11</v>
      </c>
      <c r="BK28" s="18">
        <f t="shared" si="42"/>
        <v>6.7484662576687116E-2</v>
      </c>
      <c r="BL28" s="19">
        <f t="shared" si="13"/>
        <v>6.7484662576687116E-2</v>
      </c>
      <c r="BM28" s="20">
        <v>163</v>
      </c>
      <c r="BN28" s="21">
        <f t="shared" si="14"/>
        <v>27.220858895705522</v>
      </c>
      <c r="BP28" s="66">
        <f t="shared" si="43"/>
        <v>1</v>
      </c>
      <c r="BQ28" s="66">
        <f t="shared" si="44"/>
        <v>1</v>
      </c>
      <c r="BR28" s="66">
        <f t="shared" si="45"/>
        <v>2</v>
      </c>
      <c r="BS28" s="66">
        <f t="shared" si="46"/>
        <v>3</v>
      </c>
      <c r="BT28" s="66">
        <f t="shared" si="47"/>
        <v>6</v>
      </c>
      <c r="BU28" s="66">
        <f t="shared" si="48"/>
        <v>13</v>
      </c>
    </row>
    <row r="29" spans="1:73" ht="21.75" thickBot="1" x14ac:dyDescent="0.25">
      <c r="A29" s="100"/>
      <c r="B29" s="23" t="s">
        <v>86</v>
      </c>
      <c r="C29" s="23" t="s">
        <v>87</v>
      </c>
      <c r="D29" s="23" t="s">
        <v>44</v>
      </c>
      <c r="E29" s="24" t="s">
        <v>88</v>
      </c>
      <c r="F29" s="25" t="s">
        <v>89</v>
      </c>
      <c r="G29" s="26">
        <v>5</v>
      </c>
      <c r="H29" s="27">
        <f t="shared" si="15"/>
        <v>2.8248587570621469E-2</v>
      </c>
      <c r="I29" s="49">
        <f t="shared" si="0"/>
        <v>0.99999999999999989</v>
      </c>
      <c r="J29" s="62" t="str">
        <f t="shared" si="16"/>
        <v>E</v>
      </c>
      <c r="K29" s="26">
        <v>4</v>
      </c>
      <c r="L29" s="27">
        <f t="shared" si="17"/>
        <v>2.2598870056497175E-2</v>
      </c>
      <c r="M29" s="49">
        <f t="shared" si="1"/>
        <v>0.97175141242937846</v>
      </c>
      <c r="N29" s="62" t="str">
        <f t="shared" si="18"/>
        <v>E</v>
      </c>
      <c r="O29" s="26">
        <v>4</v>
      </c>
      <c r="P29" s="27">
        <f t="shared" si="19"/>
        <v>2.2598870056497175E-2</v>
      </c>
      <c r="Q29" s="49">
        <f t="shared" si="2"/>
        <v>0.94915254237288127</v>
      </c>
      <c r="R29" s="62" t="str">
        <f t="shared" si="20"/>
        <v>E</v>
      </c>
      <c r="S29" s="26">
        <v>1</v>
      </c>
      <c r="T29" s="27">
        <f t="shared" si="21"/>
        <v>5.6497175141242938E-3</v>
      </c>
      <c r="U29" s="49">
        <f t="shared" si="3"/>
        <v>0.92655367231638408</v>
      </c>
      <c r="V29" s="62" t="str">
        <f t="shared" si="22"/>
        <v>E</v>
      </c>
      <c r="W29" s="26">
        <v>3</v>
      </c>
      <c r="X29" s="27">
        <f t="shared" si="23"/>
        <v>1.6949152542372881E-2</v>
      </c>
      <c r="Y29" s="49">
        <f t="shared" si="4"/>
        <v>0.92090395480225984</v>
      </c>
      <c r="Z29" s="62" t="str">
        <f t="shared" si="24"/>
        <v>E</v>
      </c>
      <c r="AA29" s="26">
        <v>5</v>
      </c>
      <c r="AB29" s="27">
        <f t="shared" si="25"/>
        <v>2.8248587570621469E-2</v>
      </c>
      <c r="AC29" s="49">
        <f t="shared" si="5"/>
        <v>0.903954802259887</v>
      </c>
      <c r="AD29" s="62" t="str">
        <f t="shared" si="26"/>
        <v>E</v>
      </c>
      <c r="AE29" s="26">
        <v>5</v>
      </c>
      <c r="AF29" s="27">
        <f t="shared" si="27"/>
        <v>2.8248587570621469E-2</v>
      </c>
      <c r="AG29" s="49">
        <f t="shared" si="6"/>
        <v>0.87570621468926557</v>
      </c>
      <c r="AH29" s="62" t="str">
        <f t="shared" si="28"/>
        <v>D</v>
      </c>
      <c r="AI29" s="26">
        <v>8</v>
      </c>
      <c r="AJ29" s="27">
        <f t="shared" si="29"/>
        <v>4.519774011299435E-2</v>
      </c>
      <c r="AK29" s="49">
        <f t="shared" si="7"/>
        <v>0.84745762711864414</v>
      </c>
      <c r="AL29" s="62" t="str">
        <f t="shared" si="30"/>
        <v>D</v>
      </c>
      <c r="AM29" s="26">
        <v>17</v>
      </c>
      <c r="AN29" s="27">
        <f t="shared" si="31"/>
        <v>9.6045197740112997E-2</v>
      </c>
      <c r="AO29" s="49">
        <f t="shared" si="8"/>
        <v>0.80225988700564976</v>
      </c>
      <c r="AP29" s="62" t="str">
        <f t="shared" si="32"/>
        <v>D</v>
      </c>
      <c r="AQ29" s="26">
        <v>30</v>
      </c>
      <c r="AR29" s="27">
        <f t="shared" si="33"/>
        <v>0.16949152542372881</v>
      </c>
      <c r="AS29" s="49">
        <f t="shared" si="9"/>
        <v>0.70621468926553677</v>
      </c>
      <c r="AT29" s="77" t="str">
        <f t="shared" si="34"/>
        <v>D</v>
      </c>
      <c r="AU29" s="26">
        <v>24</v>
      </c>
      <c r="AV29" s="27">
        <f t="shared" si="35"/>
        <v>0.13559322033898305</v>
      </c>
      <c r="AW29" s="49">
        <f t="shared" si="10"/>
        <v>0.53672316384180796</v>
      </c>
      <c r="AX29" s="77" t="str">
        <f t="shared" si="36"/>
        <v>C</v>
      </c>
      <c r="AY29" s="26">
        <v>16</v>
      </c>
      <c r="AZ29" s="27">
        <f t="shared" si="37"/>
        <v>9.03954802259887E-2</v>
      </c>
      <c r="BA29" s="49">
        <f t="shared" si="49"/>
        <v>0.40112994350282488</v>
      </c>
      <c r="BB29" s="77" t="str">
        <f t="shared" si="38"/>
        <v>B</v>
      </c>
      <c r="BC29" s="57">
        <f t="shared" si="51"/>
        <v>55</v>
      </c>
      <c r="BD29" s="46">
        <f t="shared" si="11"/>
        <v>0.31073446327683618</v>
      </c>
      <c r="BE29" s="46">
        <f t="shared" si="12"/>
        <v>0.31073446327683618</v>
      </c>
      <c r="BF29" s="81" t="str">
        <f t="shared" si="40"/>
        <v>A</v>
      </c>
      <c r="BG29" s="26">
        <v>37</v>
      </c>
      <c r="BH29" s="27">
        <f t="shared" si="41"/>
        <v>0.20903954802259886</v>
      </c>
      <c r="BI29" s="28">
        <f t="shared" si="50"/>
        <v>0.31073446327683618</v>
      </c>
      <c r="BJ29" s="26">
        <v>18</v>
      </c>
      <c r="BK29" s="27">
        <f t="shared" si="42"/>
        <v>0.10169491525423729</v>
      </c>
      <c r="BL29" s="28">
        <f t="shared" si="13"/>
        <v>0.10169491525423729</v>
      </c>
      <c r="BM29" s="29">
        <v>177</v>
      </c>
      <c r="BN29" s="30">
        <f t="shared" si="14"/>
        <v>27.152542372881356</v>
      </c>
      <c r="BP29" s="67">
        <f t="shared" si="43"/>
        <v>1</v>
      </c>
      <c r="BQ29" s="67">
        <f t="shared" si="44"/>
        <v>1</v>
      </c>
      <c r="BR29" s="67">
        <f t="shared" si="45"/>
        <v>1</v>
      </c>
      <c r="BS29" s="67">
        <f t="shared" si="46"/>
        <v>4</v>
      </c>
      <c r="BT29" s="67">
        <f t="shared" si="47"/>
        <v>6</v>
      </c>
      <c r="BU29" s="67">
        <f t="shared" si="48"/>
        <v>13</v>
      </c>
    </row>
    <row r="30" spans="1:73" ht="13.5" thickTop="1" x14ac:dyDescent="0.2">
      <c r="A30" s="98" t="s">
        <v>90</v>
      </c>
      <c r="B30" s="98" t="s">
        <v>91</v>
      </c>
      <c r="C30" s="98" t="s">
        <v>92</v>
      </c>
      <c r="D30" s="98" t="s">
        <v>6</v>
      </c>
      <c r="E30" s="31" t="s">
        <v>93</v>
      </c>
      <c r="F30" s="32" t="s">
        <v>94</v>
      </c>
      <c r="G30" s="33">
        <v>115</v>
      </c>
      <c r="H30" s="34">
        <f t="shared" si="15"/>
        <v>0.11330049261083744</v>
      </c>
      <c r="I30" s="65">
        <f t="shared" si="0"/>
        <v>0.99999999999999989</v>
      </c>
      <c r="J30" s="63" t="str">
        <f t="shared" si="16"/>
        <v>E</v>
      </c>
      <c r="K30" s="33">
        <v>56</v>
      </c>
      <c r="L30" s="34">
        <f t="shared" si="17"/>
        <v>5.5172413793103448E-2</v>
      </c>
      <c r="M30" s="65">
        <f t="shared" si="1"/>
        <v>0.88669950738916248</v>
      </c>
      <c r="N30" s="63" t="str">
        <f t="shared" si="18"/>
        <v>D</v>
      </c>
      <c r="O30" s="33">
        <v>79</v>
      </c>
      <c r="P30" s="34">
        <f t="shared" si="19"/>
        <v>7.7832512315270941E-2</v>
      </c>
      <c r="Q30" s="65">
        <f t="shared" si="2"/>
        <v>0.83152709359605903</v>
      </c>
      <c r="R30" s="63" t="str">
        <f t="shared" si="20"/>
        <v>D</v>
      </c>
      <c r="S30" s="33">
        <v>52</v>
      </c>
      <c r="T30" s="34">
        <f t="shared" si="21"/>
        <v>5.123152709359606E-2</v>
      </c>
      <c r="U30" s="65">
        <f t="shared" si="3"/>
        <v>0.75369458128078815</v>
      </c>
      <c r="V30" s="63" t="str">
        <f t="shared" si="22"/>
        <v>D</v>
      </c>
      <c r="W30" s="33">
        <v>94</v>
      </c>
      <c r="X30" s="34">
        <f t="shared" si="23"/>
        <v>9.2610837438423646E-2</v>
      </c>
      <c r="Y30" s="65">
        <f t="shared" si="4"/>
        <v>0.70246305418719213</v>
      </c>
      <c r="Z30" s="63" t="str">
        <f t="shared" si="24"/>
        <v>D</v>
      </c>
      <c r="AA30" s="33">
        <v>81</v>
      </c>
      <c r="AB30" s="34">
        <f t="shared" si="25"/>
        <v>7.9802955665024627E-2</v>
      </c>
      <c r="AC30" s="65">
        <f t="shared" si="5"/>
        <v>0.60985221674876844</v>
      </c>
      <c r="AD30" s="63" t="str">
        <f t="shared" si="26"/>
        <v>C</v>
      </c>
      <c r="AE30" s="33">
        <v>102</v>
      </c>
      <c r="AF30" s="34">
        <f t="shared" si="27"/>
        <v>0.10049261083743842</v>
      </c>
      <c r="AG30" s="65">
        <f t="shared" si="6"/>
        <v>0.53004926108374384</v>
      </c>
      <c r="AH30" s="63" t="str">
        <f t="shared" si="28"/>
        <v>C</v>
      </c>
      <c r="AI30" s="33">
        <v>86</v>
      </c>
      <c r="AJ30" s="34">
        <f t="shared" si="29"/>
        <v>8.4729064039408872E-2</v>
      </c>
      <c r="AK30" s="65">
        <f t="shared" si="7"/>
        <v>0.4295566502463054</v>
      </c>
      <c r="AL30" s="63" t="str">
        <f t="shared" si="30"/>
        <v>C</v>
      </c>
      <c r="AM30" s="33">
        <v>84</v>
      </c>
      <c r="AN30" s="34">
        <f t="shared" si="31"/>
        <v>8.2758620689655171E-2</v>
      </c>
      <c r="AO30" s="65">
        <f t="shared" si="8"/>
        <v>0.34482758620689652</v>
      </c>
      <c r="AP30" s="63" t="str">
        <f t="shared" si="32"/>
        <v>B</v>
      </c>
      <c r="AQ30" s="33">
        <v>81</v>
      </c>
      <c r="AR30" s="34">
        <f t="shared" si="33"/>
        <v>7.9802955665024627E-2</v>
      </c>
      <c r="AS30" s="65">
        <f t="shared" si="9"/>
        <v>0.26206896551724135</v>
      </c>
      <c r="AT30" s="78" t="str">
        <f t="shared" si="34"/>
        <v>B</v>
      </c>
      <c r="AU30" s="33">
        <v>78</v>
      </c>
      <c r="AV30" s="34">
        <f t="shared" si="35"/>
        <v>7.6847290640394084E-2</v>
      </c>
      <c r="AW30" s="65">
        <f t="shared" si="10"/>
        <v>0.18226600985221675</v>
      </c>
      <c r="AX30" s="83" t="str">
        <f t="shared" si="36"/>
        <v>B</v>
      </c>
      <c r="AY30" s="33">
        <v>34</v>
      </c>
      <c r="AZ30" s="34">
        <f t="shared" si="37"/>
        <v>3.3497536945812804E-2</v>
      </c>
      <c r="BA30" s="65">
        <f t="shared" si="49"/>
        <v>0.10541871921182266</v>
      </c>
      <c r="BB30" s="78" t="str">
        <f t="shared" si="38"/>
        <v>B</v>
      </c>
      <c r="BC30" s="58">
        <f t="shared" si="51"/>
        <v>73</v>
      </c>
      <c r="BD30" s="47">
        <f t="shared" si="11"/>
        <v>7.1921182266009853E-2</v>
      </c>
      <c r="BE30" s="47">
        <f t="shared" si="12"/>
        <v>7.1921182266009853E-2</v>
      </c>
      <c r="BF30" s="82" t="str">
        <f t="shared" si="40"/>
        <v>A</v>
      </c>
      <c r="BG30" s="33">
        <v>53</v>
      </c>
      <c r="BH30" s="34">
        <f t="shared" si="41"/>
        <v>5.2216748768472904E-2</v>
      </c>
      <c r="BI30" s="35">
        <f t="shared" si="50"/>
        <v>7.1921182266009853E-2</v>
      </c>
      <c r="BJ30" s="33">
        <v>20</v>
      </c>
      <c r="BK30" s="34">
        <f t="shared" si="42"/>
        <v>1.9704433497536946E-2</v>
      </c>
      <c r="BL30" s="35">
        <f t="shared" si="13"/>
        <v>1.9704433497536946E-2</v>
      </c>
      <c r="BM30" s="36">
        <v>1015</v>
      </c>
      <c r="BN30" s="37">
        <f t="shared" si="14"/>
        <v>23.710344827586209</v>
      </c>
      <c r="BP30" s="66">
        <f t="shared" si="43"/>
        <v>1</v>
      </c>
      <c r="BQ30" s="66">
        <f t="shared" si="44"/>
        <v>4</v>
      </c>
      <c r="BR30" s="66">
        <f t="shared" si="45"/>
        <v>3</v>
      </c>
      <c r="BS30" s="66">
        <f t="shared" si="46"/>
        <v>4</v>
      </c>
      <c r="BT30" s="66">
        <f t="shared" si="47"/>
        <v>1</v>
      </c>
      <c r="BU30" s="66">
        <f t="shared" si="48"/>
        <v>13</v>
      </c>
    </row>
    <row r="31" spans="1:73" x14ac:dyDescent="0.2">
      <c r="A31" s="99"/>
      <c r="B31" s="99"/>
      <c r="C31" s="99"/>
      <c r="D31" s="99"/>
      <c r="E31" s="15" t="s">
        <v>95</v>
      </c>
      <c r="F31" s="16" t="s">
        <v>96</v>
      </c>
      <c r="G31" s="17">
        <v>336</v>
      </c>
      <c r="H31" s="18">
        <f t="shared" si="15"/>
        <v>0.10849208911850178</v>
      </c>
      <c r="I31" s="48">
        <f t="shared" si="0"/>
        <v>1</v>
      </c>
      <c r="J31" s="60" t="str">
        <f t="shared" si="16"/>
        <v>E</v>
      </c>
      <c r="K31" s="17">
        <v>181</v>
      </c>
      <c r="L31" s="18">
        <f t="shared" si="17"/>
        <v>5.8443655150145303E-2</v>
      </c>
      <c r="M31" s="48">
        <f t="shared" si="1"/>
        <v>0.89150791088149828</v>
      </c>
      <c r="N31" s="60" t="str">
        <f t="shared" si="18"/>
        <v>D</v>
      </c>
      <c r="O31" s="17">
        <v>222</v>
      </c>
      <c r="P31" s="18">
        <f t="shared" si="19"/>
        <v>7.1682273167581537E-2</v>
      </c>
      <c r="Q31" s="48">
        <f t="shared" si="2"/>
        <v>0.83306425573135301</v>
      </c>
      <c r="R31" s="60" t="str">
        <f t="shared" si="20"/>
        <v>D</v>
      </c>
      <c r="S31" s="17">
        <v>156</v>
      </c>
      <c r="T31" s="18">
        <f t="shared" si="21"/>
        <v>5.037132709073297E-2</v>
      </c>
      <c r="U31" s="48">
        <f t="shared" si="3"/>
        <v>0.76138198256377143</v>
      </c>
      <c r="V31" s="60" t="str">
        <f t="shared" si="22"/>
        <v>D</v>
      </c>
      <c r="W31" s="17">
        <v>241</v>
      </c>
      <c r="X31" s="18">
        <f t="shared" si="23"/>
        <v>7.7817242492734903E-2</v>
      </c>
      <c r="Y31" s="48">
        <f t="shared" si="4"/>
        <v>0.71101065547303843</v>
      </c>
      <c r="Z31" s="60" t="str">
        <f t="shared" si="24"/>
        <v>D</v>
      </c>
      <c r="AA31" s="17">
        <v>252</v>
      </c>
      <c r="AB31" s="18">
        <f t="shared" si="25"/>
        <v>8.1369066838876333E-2</v>
      </c>
      <c r="AC31" s="48">
        <f t="shared" si="5"/>
        <v>0.63319341298030352</v>
      </c>
      <c r="AD31" s="60" t="str">
        <f t="shared" si="26"/>
        <v>C</v>
      </c>
      <c r="AE31" s="17">
        <v>341</v>
      </c>
      <c r="AF31" s="18">
        <f t="shared" si="27"/>
        <v>0.11010655473038425</v>
      </c>
      <c r="AG31" s="48">
        <f t="shared" si="6"/>
        <v>0.55182434614142717</v>
      </c>
      <c r="AH31" s="60" t="str">
        <f t="shared" si="28"/>
        <v>C</v>
      </c>
      <c r="AI31" s="17">
        <v>292</v>
      </c>
      <c r="AJ31" s="18">
        <f t="shared" si="29"/>
        <v>9.4284791733936071E-2</v>
      </c>
      <c r="AK31" s="48">
        <f t="shared" si="7"/>
        <v>0.44171779141104295</v>
      </c>
      <c r="AL31" s="60" t="str">
        <f t="shared" si="30"/>
        <v>C</v>
      </c>
      <c r="AM31" s="17">
        <v>247</v>
      </c>
      <c r="AN31" s="18">
        <f t="shared" si="31"/>
        <v>7.9754601226993863E-2</v>
      </c>
      <c r="AO31" s="48">
        <f t="shared" si="8"/>
        <v>0.34743299967710689</v>
      </c>
      <c r="AP31" s="60" t="str">
        <f t="shared" si="32"/>
        <v>B</v>
      </c>
      <c r="AQ31" s="17">
        <v>277</v>
      </c>
      <c r="AR31" s="18">
        <f t="shared" si="33"/>
        <v>8.9441394898288673E-2</v>
      </c>
      <c r="AS31" s="48">
        <f t="shared" si="9"/>
        <v>0.26767839845011304</v>
      </c>
      <c r="AT31" s="76" t="str">
        <f t="shared" si="34"/>
        <v>B</v>
      </c>
      <c r="AU31" s="17">
        <v>218</v>
      </c>
      <c r="AV31" s="18">
        <f t="shared" si="35"/>
        <v>7.0390700678075555E-2</v>
      </c>
      <c r="AW31" s="48">
        <f t="shared" si="10"/>
        <v>0.17823700355182437</v>
      </c>
      <c r="AX31" s="76" t="str">
        <f t="shared" si="36"/>
        <v>B</v>
      </c>
      <c r="AY31" s="17">
        <v>71</v>
      </c>
      <c r="AZ31" s="18">
        <f t="shared" si="37"/>
        <v>2.292541168873103E-2</v>
      </c>
      <c r="BA31" s="48">
        <f t="shared" si="49"/>
        <v>0.1078463028737488</v>
      </c>
      <c r="BB31" s="76" t="str">
        <f t="shared" si="38"/>
        <v>B</v>
      </c>
      <c r="BC31" s="56">
        <f t="shared" si="51"/>
        <v>263</v>
      </c>
      <c r="BD31" s="45">
        <f t="shared" si="11"/>
        <v>8.4920891185017763E-2</v>
      </c>
      <c r="BE31" s="45">
        <f t="shared" si="12"/>
        <v>8.4920891185017763E-2</v>
      </c>
      <c r="BF31" s="80" t="str">
        <f t="shared" si="40"/>
        <v>A</v>
      </c>
      <c r="BG31" s="17">
        <v>187</v>
      </c>
      <c r="BH31" s="18">
        <f t="shared" si="41"/>
        <v>6.0381013884404262E-2</v>
      </c>
      <c r="BI31" s="19">
        <f t="shared" si="50"/>
        <v>8.4920891185017763E-2</v>
      </c>
      <c r="BJ31" s="17">
        <v>76</v>
      </c>
      <c r="BK31" s="18">
        <f t="shared" si="42"/>
        <v>2.4539877300613498E-2</v>
      </c>
      <c r="BL31" s="19">
        <f t="shared" si="13"/>
        <v>2.4539877300613498E-2</v>
      </c>
      <c r="BM31" s="20">
        <v>3097</v>
      </c>
      <c r="BN31" s="21">
        <f t="shared" si="14"/>
        <v>23.809815950920246</v>
      </c>
      <c r="BP31" s="66">
        <f t="shared" si="43"/>
        <v>1</v>
      </c>
      <c r="BQ31" s="66">
        <f t="shared" si="44"/>
        <v>4</v>
      </c>
      <c r="BR31" s="66">
        <f t="shared" si="45"/>
        <v>3</v>
      </c>
      <c r="BS31" s="66">
        <f t="shared" si="46"/>
        <v>4</v>
      </c>
      <c r="BT31" s="66">
        <f t="shared" si="47"/>
        <v>1</v>
      </c>
      <c r="BU31" s="66">
        <f t="shared" si="48"/>
        <v>13</v>
      </c>
    </row>
    <row r="32" spans="1:73" x14ac:dyDescent="0.2">
      <c r="A32" s="99"/>
      <c r="B32" s="22" t="s">
        <v>97</v>
      </c>
      <c r="C32" s="22" t="s">
        <v>98</v>
      </c>
      <c r="D32" s="22" t="s">
        <v>6</v>
      </c>
      <c r="E32" s="15" t="s">
        <v>99</v>
      </c>
      <c r="F32" s="16" t="s">
        <v>100</v>
      </c>
      <c r="G32" s="17">
        <v>135</v>
      </c>
      <c r="H32" s="18">
        <f t="shared" si="15"/>
        <v>0.14018691588785046</v>
      </c>
      <c r="I32" s="48">
        <f t="shared" si="0"/>
        <v>1</v>
      </c>
      <c r="J32" s="60" t="str">
        <f t="shared" si="16"/>
        <v>E</v>
      </c>
      <c r="K32" s="17">
        <v>60</v>
      </c>
      <c r="L32" s="18">
        <f t="shared" si="17"/>
        <v>6.2305295950155763E-2</v>
      </c>
      <c r="M32" s="48">
        <f t="shared" si="1"/>
        <v>0.85981308411214952</v>
      </c>
      <c r="N32" s="60" t="str">
        <f t="shared" si="18"/>
        <v>D</v>
      </c>
      <c r="O32" s="17">
        <v>53</v>
      </c>
      <c r="P32" s="18">
        <f t="shared" si="19"/>
        <v>5.5036344755970926E-2</v>
      </c>
      <c r="Q32" s="48">
        <f t="shared" si="2"/>
        <v>0.79750778816199375</v>
      </c>
      <c r="R32" s="60" t="str">
        <f t="shared" si="20"/>
        <v>D</v>
      </c>
      <c r="S32" s="17">
        <v>57</v>
      </c>
      <c r="T32" s="18">
        <f t="shared" si="21"/>
        <v>5.9190031152647975E-2</v>
      </c>
      <c r="U32" s="48">
        <f t="shared" si="3"/>
        <v>0.74247144340602278</v>
      </c>
      <c r="V32" s="60" t="str">
        <f t="shared" si="22"/>
        <v>D</v>
      </c>
      <c r="W32" s="17">
        <v>64</v>
      </c>
      <c r="X32" s="18">
        <f t="shared" si="23"/>
        <v>6.6458982346832812E-2</v>
      </c>
      <c r="Y32" s="48">
        <f t="shared" si="4"/>
        <v>0.6832814122533748</v>
      </c>
      <c r="Z32" s="60" t="str">
        <f t="shared" si="24"/>
        <v>D</v>
      </c>
      <c r="AA32" s="17">
        <v>63</v>
      </c>
      <c r="AB32" s="18">
        <f t="shared" si="25"/>
        <v>6.5420560747663545E-2</v>
      </c>
      <c r="AC32" s="48">
        <f t="shared" si="5"/>
        <v>0.61682242990654201</v>
      </c>
      <c r="AD32" s="60" t="str">
        <f t="shared" si="26"/>
        <v>C</v>
      </c>
      <c r="AE32" s="17">
        <v>94</v>
      </c>
      <c r="AF32" s="18">
        <f t="shared" si="27"/>
        <v>9.7611630321910697E-2</v>
      </c>
      <c r="AG32" s="48">
        <f t="shared" si="6"/>
        <v>0.55140186915887845</v>
      </c>
      <c r="AH32" s="60" t="str">
        <f t="shared" si="28"/>
        <v>C</v>
      </c>
      <c r="AI32" s="17">
        <v>68</v>
      </c>
      <c r="AJ32" s="18">
        <f t="shared" si="29"/>
        <v>7.0612668743509868E-2</v>
      </c>
      <c r="AK32" s="48">
        <f t="shared" si="7"/>
        <v>0.45379023883696779</v>
      </c>
      <c r="AL32" s="60" t="str">
        <f t="shared" si="30"/>
        <v>C</v>
      </c>
      <c r="AM32" s="17">
        <v>77</v>
      </c>
      <c r="AN32" s="18">
        <f t="shared" si="31"/>
        <v>7.9958463136033234E-2</v>
      </c>
      <c r="AO32" s="48">
        <f t="shared" si="8"/>
        <v>0.38317757009345793</v>
      </c>
      <c r="AP32" s="60" t="str">
        <f t="shared" si="32"/>
        <v>C</v>
      </c>
      <c r="AQ32" s="17">
        <v>73</v>
      </c>
      <c r="AR32" s="18">
        <f t="shared" si="33"/>
        <v>7.5804776739356178E-2</v>
      </c>
      <c r="AS32" s="48">
        <f t="shared" si="9"/>
        <v>0.30321910695742471</v>
      </c>
      <c r="AT32" s="76" t="str">
        <f t="shared" si="34"/>
        <v>B</v>
      </c>
      <c r="AU32" s="17">
        <v>62</v>
      </c>
      <c r="AV32" s="18">
        <f t="shared" si="35"/>
        <v>6.4382139148494291E-2</v>
      </c>
      <c r="AW32" s="48">
        <f t="shared" si="10"/>
        <v>0.22741433021806851</v>
      </c>
      <c r="AX32" s="76" t="str">
        <f t="shared" si="36"/>
        <v>B</v>
      </c>
      <c r="AY32" s="17">
        <v>34</v>
      </c>
      <c r="AZ32" s="18">
        <f t="shared" si="37"/>
        <v>3.5306334371754934E-2</v>
      </c>
      <c r="BA32" s="48">
        <f t="shared" si="49"/>
        <v>0.16303219106957423</v>
      </c>
      <c r="BB32" s="76" t="str">
        <f t="shared" si="38"/>
        <v>B</v>
      </c>
      <c r="BC32" s="56">
        <f t="shared" si="51"/>
        <v>123</v>
      </c>
      <c r="BD32" s="45">
        <f t="shared" si="11"/>
        <v>0.1277258566978193</v>
      </c>
      <c r="BE32" s="45">
        <f t="shared" si="12"/>
        <v>0.1277258566978193</v>
      </c>
      <c r="BF32" s="80" t="str">
        <f t="shared" si="40"/>
        <v>A</v>
      </c>
      <c r="BG32" s="17">
        <v>87</v>
      </c>
      <c r="BH32" s="18">
        <f t="shared" si="41"/>
        <v>9.0342679127725853E-2</v>
      </c>
      <c r="BI32" s="19">
        <f t="shared" si="50"/>
        <v>0.1277258566978193</v>
      </c>
      <c r="BJ32" s="17">
        <v>36</v>
      </c>
      <c r="BK32" s="18">
        <f t="shared" si="42"/>
        <v>3.7383177570093455E-2</v>
      </c>
      <c r="BL32" s="19">
        <f t="shared" si="13"/>
        <v>3.7383177570093455E-2</v>
      </c>
      <c r="BM32" s="20">
        <v>963</v>
      </c>
      <c r="BN32" s="21">
        <f t="shared" si="14"/>
        <v>23.909657320872274</v>
      </c>
      <c r="BP32" s="66">
        <f t="shared" si="43"/>
        <v>1</v>
      </c>
      <c r="BQ32" s="66">
        <f t="shared" si="44"/>
        <v>3</v>
      </c>
      <c r="BR32" s="66">
        <f t="shared" si="45"/>
        <v>4</v>
      </c>
      <c r="BS32" s="66">
        <f t="shared" si="46"/>
        <v>4</v>
      </c>
      <c r="BT32" s="66">
        <f t="shared" si="47"/>
        <v>1</v>
      </c>
      <c r="BU32" s="66">
        <f t="shared" si="48"/>
        <v>13</v>
      </c>
    </row>
    <row r="33" spans="1:73" ht="21" x14ac:dyDescent="0.2">
      <c r="A33" s="99"/>
      <c r="B33" s="22" t="s">
        <v>101</v>
      </c>
      <c r="C33" s="22" t="s">
        <v>102</v>
      </c>
      <c r="D33" s="22" t="s">
        <v>44</v>
      </c>
      <c r="E33" s="15" t="s">
        <v>103</v>
      </c>
      <c r="F33" s="16" t="s">
        <v>104</v>
      </c>
      <c r="G33" s="17">
        <v>2</v>
      </c>
      <c r="H33" s="18">
        <f t="shared" si="15"/>
        <v>2.8169014084507043E-2</v>
      </c>
      <c r="I33" s="48">
        <f t="shared" si="0"/>
        <v>1</v>
      </c>
      <c r="J33" s="60" t="str">
        <f t="shared" si="16"/>
        <v>E</v>
      </c>
      <c r="K33" s="17">
        <v>4</v>
      </c>
      <c r="L33" s="18">
        <f t="shared" si="17"/>
        <v>5.6338028169014086E-2</v>
      </c>
      <c r="M33" s="48">
        <f t="shared" si="1"/>
        <v>0.971830985915493</v>
      </c>
      <c r="N33" s="60" t="str">
        <f t="shared" si="18"/>
        <v>E</v>
      </c>
      <c r="O33" s="17">
        <v>2</v>
      </c>
      <c r="P33" s="18">
        <f t="shared" si="19"/>
        <v>2.8169014084507043E-2</v>
      </c>
      <c r="Q33" s="48">
        <f t="shared" si="2"/>
        <v>0.91549295774647887</v>
      </c>
      <c r="R33" s="60" t="str">
        <f t="shared" si="20"/>
        <v>E</v>
      </c>
      <c r="S33" s="17">
        <v>0</v>
      </c>
      <c r="T33" s="18">
        <f t="shared" si="21"/>
        <v>0</v>
      </c>
      <c r="U33" s="48">
        <f t="shared" si="3"/>
        <v>0.88732394366197187</v>
      </c>
      <c r="V33" s="60" t="str">
        <f t="shared" si="22"/>
        <v>D</v>
      </c>
      <c r="W33" s="17">
        <v>6</v>
      </c>
      <c r="X33" s="18">
        <f t="shared" si="23"/>
        <v>8.4507042253521125E-2</v>
      </c>
      <c r="Y33" s="48">
        <f t="shared" si="4"/>
        <v>0.88732394366197187</v>
      </c>
      <c r="Z33" s="60" t="str">
        <f t="shared" si="24"/>
        <v>D</v>
      </c>
      <c r="AA33" s="17">
        <v>3</v>
      </c>
      <c r="AB33" s="18">
        <f t="shared" si="25"/>
        <v>4.2253521126760563E-2</v>
      </c>
      <c r="AC33" s="48">
        <f t="shared" si="5"/>
        <v>0.80281690140845074</v>
      </c>
      <c r="AD33" s="60" t="str">
        <f t="shared" si="26"/>
        <v>D</v>
      </c>
      <c r="AE33" s="17">
        <v>6</v>
      </c>
      <c r="AF33" s="18">
        <f t="shared" si="27"/>
        <v>8.4507042253521125E-2</v>
      </c>
      <c r="AG33" s="48">
        <f t="shared" si="6"/>
        <v>0.76056338028169013</v>
      </c>
      <c r="AH33" s="60" t="str">
        <f t="shared" si="28"/>
        <v>D</v>
      </c>
      <c r="AI33" s="17">
        <v>7</v>
      </c>
      <c r="AJ33" s="18">
        <f t="shared" si="29"/>
        <v>9.8591549295774641E-2</v>
      </c>
      <c r="AK33" s="48">
        <f t="shared" si="7"/>
        <v>0.676056338028169</v>
      </c>
      <c r="AL33" s="60" t="str">
        <f t="shared" si="30"/>
        <v>D</v>
      </c>
      <c r="AM33" s="17">
        <v>9</v>
      </c>
      <c r="AN33" s="18">
        <f t="shared" si="31"/>
        <v>0.12676056338028169</v>
      </c>
      <c r="AO33" s="48">
        <f t="shared" si="8"/>
        <v>0.57746478873239437</v>
      </c>
      <c r="AP33" s="60" t="str">
        <f t="shared" si="32"/>
        <v>C</v>
      </c>
      <c r="AQ33" s="17">
        <v>8</v>
      </c>
      <c r="AR33" s="18">
        <f t="shared" si="33"/>
        <v>0.11267605633802817</v>
      </c>
      <c r="AS33" s="48">
        <f t="shared" si="9"/>
        <v>0.45070422535211269</v>
      </c>
      <c r="AT33" s="76" t="str">
        <f t="shared" si="34"/>
        <v>C</v>
      </c>
      <c r="AU33" s="17">
        <v>8</v>
      </c>
      <c r="AV33" s="18">
        <f t="shared" si="35"/>
        <v>0.11267605633802817</v>
      </c>
      <c r="AW33" s="48">
        <f t="shared" si="10"/>
        <v>0.3380281690140845</v>
      </c>
      <c r="AX33" s="76" t="str">
        <f t="shared" si="36"/>
        <v>B</v>
      </c>
      <c r="AY33" s="17">
        <v>4</v>
      </c>
      <c r="AZ33" s="18">
        <f t="shared" si="37"/>
        <v>5.6338028169014086E-2</v>
      </c>
      <c r="BA33" s="48">
        <f t="shared" si="49"/>
        <v>0.22535211267605634</v>
      </c>
      <c r="BB33" s="76" t="str">
        <f t="shared" si="38"/>
        <v>B</v>
      </c>
      <c r="BC33" s="56">
        <f t="shared" si="51"/>
        <v>12</v>
      </c>
      <c r="BD33" s="45">
        <f t="shared" si="11"/>
        <v>0.16901408450704225</v>
      </c>
      <c r="BE33" s="45">
        <f t="shared" si="12"/>
        <v>0.16901408450704225</v>
      </c>
      <c r="BF33" s="80" t="str">
        <f t="shared" si="40"/>
        <v>A</v>
      </c>
      <c r="BG33" s="17">
        <v>5</v>
      </c>
      <c r="BH33" s="18">
        <f t="shared" si="41"/>
        <v>7.0422535211267609E-2</v>
      </c>
      <c r="BI33" s="19">
        <f t="shared" si="50"/>
        <v>0.16901408450704225</v>
      </c>
      <c r="BJ33" s="17">
        <v>7</v>
      </c>
      <c r="BK33" s="18">
        <f t="shared" si="42"/>
        <v>9.8591549295774641E-2</v>
      </c>
      <c r="BL33" s="19">
        <f t="shared" si="13"/>
        <v>9.8591549295774641E-2</v>
      </c>
      <c r="BM33" s="20">
        <v>71</v>
      </c>
      <c r="BN33" s="21">
        <f t="shared" si="14"/>
        <v>25.661971830985916</v>
      </c>
      <c r="BP33" s="66">
        <f t="shared" si="43"/>
        <v>1</v>
      </c>
      <c r="BQ33" s="66">
        <f t="shared" si="44"/>
        <v>2</v>
      </c>
      <c r="BR33" s="66">
        <f t="shared" si="45"/>
        <v>2</v>
      </c>
      <c r="BS33" s="66">
        <f t="shared" si="46"/>
        <v>5</v>
      </c>
      <c r="BT33" s="66">
        <f t="shared" si="47"/>
        <v>3</v>
      </c>
      <c r="BU33" s="66">
        <f t="shared" si="48"/>
        <v>13</v>
      </c>
    </row>
    <row r="34" spans="1:73" ht="20.100000000000001" customHeight="1" x14ac:dyDescent="0.2">
      <c r="A34" s="99"/>
      <c r="B34" s="88" t="s">
        <v>105</v>
      </c>
      <c r="C34" s="85" t="s">
        <v>106</v>
      </c>
      <c r="D34" s="99" t="s">
        <v>44</v>
      </c>
      <c r="E34" s="15" t="s">
        <v>93</v>
      </c>
      <c r="F34" s="16" t="s">
        <v>107</v>
      </c>
      <c r="G34" s="17">
        <v>6</v>
      </c>
      <c r="H34" s="18">
        <f t="shared" si="15"/>
        <v>2.643171806167401E-2</v>
      </c>
      <c r="I34" s="48">
        <f t="shared" si="0"/>
        <v>0.99999999999999989</v>
      </c>
      <c r="J34" s="60" t="str">
        <f t="shared" si="16"/>
        <v>E</v>
      </c>
      <c r="K34" s="17">
        <v>1</v>
      </c>
      <c r="L34" s="18">
        <f t="shared" si="17"/>
        <v>4.4052863436123352E-3</v>
      </c>
      <c r="M34" s="48">
        <f t="shared" si="1"/>
        <v>0.9735682819383259</v>
      </c>
      <c r="N34" s="60" t="str">
        <f t="shared" si="18"/>
        <v>E</v>
      </c>
      <c r="O34" s="17">
        <v>2</v>
      </c>
      <c r="P34" s="18">
        <f t="shared" si="19"/>
        <v>8.8105726872246704E-3</v>
      </c>
      <c r="Q34" s="48">
        <f t="shared" si="2"/>
        <v>0.96916299559471353</v>
      </c>
      <c r="R34" s="60" t="str">
        <f t="shared" si="20"/>
        <v>E</v>
      </c>
      <c r="S34" s="17">
        <v>2</v>
      </c>
      <c r="T34" s="18">
        <f t="shared" si="21"/>
        <v>8.8105726872246704E-3</v>
      </c>
      <c r="U34" s="48">
        <f t="shared" si="3"/>
        <v>0.9603524229074889</v>
      </c>
      <c r="V34" s="60" t="str">
        <f t="shared" si="22"/>
        <v>E</v>
      </c>
      <c r="W34" s="17">
        <v>8</v>
      </c>
      <c r="X34" s="18">
        <f t="shared" si="23"/>
        <v>3.5242290748898682E-2</v>
      </c>
      <c r="Y34" s="48">
        <f t="shared" si="4"/>
        <v>0.95154185022026427</v>
      </c>
      <c r="Z34" s="60" t="str">
        <f t="shared" si="24"/>
        <v>E</v>
      </c>
      <c r="AA34" s="17">
        <v>7</v>
      </c>
      <c r="AB34" s="18">
        <f t="shared" si="25"/>
        <v>3.0837004405286344E-2</v>
      </c>
      <c r="AC34" s="48">
        <f t="shared" si="5"/>
        <v>0.91629955947136554</v>
      </c>
      <c r="AD34" s="60" t="str">
        <f t="shared" si="26"/>
        <v>E</v>
      </c>
      <c r="AE34" s="17">
        <v>15</v>
      </c>
      <c r="AF34" s="18">
        <f t="shared" si="27"/>
        <v>6.6079295154185022E-2</v>
      </c>
      <c r="AG34" s="48">
        <f t="shared" si="6"/>
        <v>0.88546255506607918</v>
      </c>
      <c r="AH34" s="60" t="str">
        <f t="shared" si="28"/>
        <v>D</v>
      </c>
      <c r="AI34" s="17">
        <v>13</v>
      </c>
      <c r="AJ34" s="18">
        <f t="shared" si="29"/>
        <v>5.7268722466960353E-2</v>
      </c>
      <c r="AK34" s="48">
        <f t="shared" si="7"/>
        <v>0.8193832599118942</v>
      </c>
      <c r="AL34" s="60" t="str">
        <f t="shared" si="30"/>
        <v>D</v>
      </c>
      <c r="AM34" s="17">
        <v>27</v>
      </c>
      <c r="AN34" s="18">
        <f t="shared" si="31"/>
        <v>0.11894273127753303</v>
      </c>
      <c r="AO34" s="48">
        <f t="shared" si="8"/>
        <v>0.76211453744493385</v>
      </c>
      <c r="AP34" s="60" t="str">
        <f t="shared" si="32"/>
        <v>D</v>
      </c>
      <c r="AQ34" s="17">
        <v>28</v>
      </c>
      <c r="AR34" s="18">
        <f t="shared" si="33"/>
        <v>0.12334801762114538</v>
      </c>
      <c r="AS34" s="48">
        <f t="shared" si="9"/>
        <v>0.64317180616740077</v>
      </c>
      <c r="AT34" s="76" t="str">
        <f t="shared" si="34"/>
        <v>C</v>
      </c>
      <c r="AU34" s="17">
        <v>38</v>
      </c>
      <c r="AV34" s="18">
        <f t="shared" si="35"/>
        <v>0.16740088105726872</v>
      </c>
      <c r="AW34" s="48">
        <f t="shared" si="10"/>
        <v>0.51982378854625544</v>
      </c>
      <c r="AX34" s="76" t="str">
        <f t="shared" si="36"/>
        <v>C</v>
      </c>
      <c r="AY34" s="17">
        <v>16</v>
      </c>
      <c r="AZ34" s="18">
        <f t="shared" si="37"/>
        <v>7.0484581497797363E-2</v>
      </c>
      <c r="BA34" s="48">
        <f t="shared" si="49"/>
        <v>0.35242290748898675</v>
      </c>
      <c r="BB34" s="76" t="str">
        <f t="shared" si="38"/>
        <v>B</v>
      </c>
      <c r="BC34" s="56">
        <f t="shared" si="51"/>
        <v>64</v>
      </c>
      <c r="BD34" s="45">
        <f t="shared" si="11"/>
        <v>0.28193832599118945</v>
      </c>
      <c r="BE34" s="45">
        <f t="shared" si="12"/>
        <v>0.28193832599118945</v>
      </c>
      <c r="BF34" s="80" t="str">
        <f t="shared" si="40"/>
        <v>A</v>
      </c>
      <c r="BG34" s="17">
        <v>37</v>
      </c>
      <c r="BH34" s="18">
        <f t="shared" si="41"/>
        <v>0.16299559471365638</v>
      </c>
      <c r="BI34" s="19">
        <f t="shared" si="50"/>
        <v>0.2819383259911894</v>
      </c>
      <c r="BJ34" s="17">
        <v>27</v>
      </c>
      <c r="BK34" s="18">
        <f t="shared" si="42"/>
        <v>0.11894273127753303</v>
      </c>
      <c r="BL34" s="19">
        <f t="shared" si="13"/>
        <v>0.11894273127753303</v>
      </c>
      <c r="BM34" s="20">
        <v>227</v>
      </c>
      <c r="BN34" s="21">
        <f t="shared" si="14"/>
        <v>27.035242290748897</v>
      </c>
      <c r="BP34" s="66">
        <f t="shared" si="43"/>
        <v>1</v>
      </c>
      <c r="BQ34" s="66">
        <f t="shared" si="44"/>
        <v>1</v>
      </c>
      <c r="BR34" s="66">
        <f t="shared" si="45"/>
        <v>2</v>
      </c>
      <c r="BS34" s="66">
        <f t="shared" si="46"/>
        <v>3</v>
      </c>
      <c r="BT34" s="66">
        <f t="shared" si="47"/>
        <v>6</v>
      </c>
      <c r="BU34" s="66">
        <f t="shared" si="48"/>
        <v>13</v>
      </c>
    </row>
    <row r="35" spans="1:73" x14ac:dyDescent="0.2">
      <c r="A35" s="99"/>
      <c r="B35" s="89"/>
      <c r="C35" s="86"/>
      <c r="D35" s="99"/>
      <c r="E35" s="15" t="s">
        <v>108</v>
      </c>
      <c r="F35" s="16" t="s">
        <v>109</v>
      </c>
      <c r="G35" s="17">
        <v>20</v>
      </c>
      <c r="H35" s="18">
        <f t="shared" si="15"/>
        <v>2.6455026455026454E-2</v>
      </c>
      <c r="I35" s="48">
        <f t="shared" si="0"/>
        <v>1</v>
      </c>
      <c r="J35" s="60" t="str">
        <f t="shared" si="16"/>
        <v>E</v>
      </c>
      <c r="K35" s="17">
        <v>14</v>
      </c>
      <c r="L35" s="18">
        <f t="shared" si="17"/>
        <v>1.8518518518518517E-2</v>
      </c>
      <c r="M35" s="48">
        <f t="shared" si="1"/>
        <v>0.9735449735449736</v>
      </c>
      <c r="N35" s="60" t="str">
        <f t="shared" si="18"/>
        <v>E</v>
      </c>
      <c r="O35" s="17">
        <v>14</v>
      </c>
      <c r="P35" s="18">
        <f t="shared" si="19"/>
        <v>1.8518518518518517E-2</v>
      </c>
      <c r="Q35" s="48">
        <f t="shared" si="2"/>
        <v>0.95502645502645511</v>
      </c>
      <c r="R35" s="60" t="str">
        <f t="shared" si="20"/>
        <v>E</v>
      </c>
      <c r="S35" s="17">
        <v>24</v>
      </c>
      <c r="T35" s="18">
        <f t="shared" si="21"/>
        <v>3.1746031746031744E-2</v>
      </c>
      <c r="U35" s="48">
        <f t="shared" si="3"/>
        <v>0.93650793650793662</v>
      </c>
      <c r="V35" s="60" t="str">
        <f t="shared" si="22"/>
        <v>E</v>
      </c>
      <c r="W35" s="17">
        <v>42</v>
      </c>
      <c r="X35" s="18">
        <f t="shared" si="23"/>
        <v>5.5555555555555552E-2</v>
      </c>
      <c r="Y35" s="48">
        <f t="shared" si="4"/>
        <v>0.90476190476190488</v>
      </c>
      <c r="Z35" s="60" t="str">
        <f t="shared" si="24"/>
        <v>E</v>
      </c>
      <c r="AA35" s="17">
        <v>44</v>
      </c>
      <c r="AB35" s="18">
        <f t="shared" si="25"/>
        <v>5.8201058201058198E-2</v>
      </c>
      <c r="AC35" s="48">
        <f t="shared" si="5"/>
        <v>0.8492063492063493</v>
      </c>
      <c r="AD35" s="60" t="str">
        <f t="shared" si="26"/>
        <v>D</v>
      </c>
      <c r="AE35" s="17">
        <v>50</v>
      </c>
      <c r="AF35" s="18">
        <f t="shared" si="27"/>
        <v>6.6137566137566134E-2</v>
      </c>
      <c r="AG35" s="48">
        <f t="shared" si="6"/>
        <v>0.79100529100529104</v>
      </c>
      <c r="AH35" s="60" t="str">
        <f t="shared" si="28"/>
        <v>D</v>
      </c>
      <c r="AI35" s="17">
        <v>90</v>
      </c>
      <c r="AJ35" s="18">
        <f t="shared" si="29"/>
        <v>0.11904761904761904</v>
      </c>
      <c r="AK35" s="48">
        <f t="shared" si="7"/>
        <v>0.72486772486772488</v>
      </c>
      <c r="AL35" s="60" t="str">
        <f t="shared" si="30"/>
        <v>D</v>
      </c>
      <c r="AM35" s="17">
        <v>96</v>
      </c>
      <c r="AN35" s="18">
        <f t="shared" si="31"/>
        <v>0.12698412698412698</v>
      </c>
      <c r="AO35" s="48">
        <f t="shared" si="8"/>
        <v>0.60582010582010581</v>
      </c>
      <c r="AP35" s="60" t="str">
        <f t="shared" si="32"/>
        <v>C</v>
      </c>
      <c r="AQ35" s="17">
        <v>91</v>
      </c>
      <c r="AR35" s="18">
        <f t="shared" si="33"/>
        <v>0.12037037037037036</v>
      </c>
      <c r="AS35" s="48">
        <f t="shared" si="9"/>
        <v>0.47883597883597878</v>
      </c>
      <c r="AT35" s="76" t="str">
        <f t="shared" si="34"/>
        <v>C</v>
      </c>
      <c r="AU35" s="17">
        <v>79</v>
      </c>
      <c r="AV35" s="18">
        <f t="shared" si="35"/>
        <v>0.10449735449735449</v>
      </c>
      <c r="AW35" s="48">
        <f t="shared" si="10"/>
        <v>0.35846560846560843</v>
      </c>
      <c r="AX35" s="76" t="str">
        <f t="shared" si="36"/>
        <v>C</v>
      </c>
      <c r="AY35" s="17">
        <v>58</v>
      </c>
      <c r="AZ35" s="18">
        <f t="shared" si="37"/>
        <v>7.6719576719576715E-2</v>
      </c>
      <c r="BA35" s="48">
        <f t="shared" si="49"/>
        <v>0.25396825396825395</v>
      </c>
      <c r="BB35" s="76" t="str">
        <f t="shared" si="38"/>
        <v>B</v>
      </c>
      <c r="BC35" s="56">
        <f t="shared" si="51"/>
        <v>134</v>
      </c>
      <c r="BD35" s="45">
        <f t="shared" si="11"/>
        <v>0.17724867724867724</v>
      </c>
      <c r="BE35" s="45">
        <f t="shared" si="12"/>
        <v>0.17724867724867724</v>
      </c>
      <c r="BF35" s="80" t="str">
        <f t="shared" si="40"/>
        <v>A</v>
      </c>
      <c r="BG35" s="17">
        <v>91</v>
      </c>
      <c r="BH35" s="18">
        <f t="shared" si="41"/>
        <v>0.12037037037037036</v>
      </c>
      <c r="BI35" s="19">
        <f t="shared" si="50"/>
        <v>0.17724867724867724</v>
      </c>
      <c r="BJ35" s="17">
        <v>43</v>
      </c>
      <c r="BK35" s="18">
        <f t="shared" si="42"/>
        <v>5.6878306878306875E-2</v>
      </c>
      <c r="BL35" s="19">
        <f t="shared" si="13"/>
        <v>5.6878306878306875E-2</v>
      </c>
      <c r="BM35" s="20">
        <v>756</v>
      </c>
      <c r="BN35" s="21">
        <f t="shared" si="14"/>
        <v>26.00925925925926</v>
      </c>
      <c r="BP35" s="66">
        <f t="shared" si="43"/>
        <v>1</v>
      </c>
      <c r="BQ35" s="66">
        <f t="shared" si="44"/>
        <v>1</v>
      </c>
      <c r="BR35" s="66">
        <f t="shared" si="45"/>
        <v>3</v>
      </c>
      <c r="BS35" s="66">
        <f t="shared" si="46"/>
        <v>3</v>
      </c>
      <c r="BT35" s="66">
        <f t="shared" si="47"/>
        <v>5</v>
      </c>
      <c r="BU35" s="66">
        <f t="shared" si="48"/>
        <v>13</v>
      </c>
    </row>
    <row r="36" spans="1:73" ht="13.5" thickBot="1" x14ac:dyDescent="0.25">
      <c r="A36" s="100"/>
      <c r="B36" s="90"/>
      <c r="C36" s="87"/>
      <c r="D36" s="100"/>
      <c r="E36" s="24" t="s">
        <v>110</v>
      </c>
      <c r="F36" s="25" t="s">
        <v>111</v>
      </c>
      <c r="G36" s="26">
        <v>13</v>
      </c>
      <c r="H36" s="27">
        <f t="shared" si="15"/>
        <v>2.9411764705882353E-2</v>
      </c>
      <c r="I36" s="49">
        <f t="shared" ref="I36:I56" si="52">M36+H36</f>
        <v>1</v>
      </c>
      <c r="J36" s="62" t="str">
        <f t="shared" si="16"/>
        <v>E</v>
      </c>
      <c r="K36" s="26">
        <v>2</v>
      </c>
      <c r="L36" s="27">
        <f t="shared" si="17"/>
        <v>4.5248868778280547E-3</v>
      </c>
      <c r="M36" s="49">
        <f t="shared" ref="M36:M56" si="53">Q36+L36</f>
        <v>0.97058823529411764</v>
      </c>
      <c r="N36" s="62" t="str">
        <f t="shared" si="18"/>
        <v>E</v>
      </c>
      <c r="O36" s="26">
        <v>10</v>
      </c>
      <c r="P36" s="27">
        <f t="shared" si="19"/>
        <v>2.2624434389140271E-2</v>
      </c>
      <c r="Q36" s="49">
        <f t="shared" ref="Q36:Q56" si="54">U36+P36</f>
        <v>0.9660633484162896</v>
      </c>
      <c r="R36" s="62" t="str">
        <f t="shared" si="20"/>
        <v>E</v>
      </c>
      <c r="S36" s="26">
        <v>4</v>
      </c>
      <c r="T36" s="27">
        <f t="shared" si="21"/>
        <v>9.0497737556561094E-3</v>
      </c>
      <c r="U36" s="49">
        <f t="shared" ref="U36:U56" si="55">Y36+T36</f>
        <v>0.9434389140271493</v>
      </c>
      <c r="V36" s="62" t="str">
        <f t="shared" si="22"/>
        <v>E</v>
      </c>
      <c r="W36" s="26">
        <v>14</v>
      </c>
      <c r="X36" s="27">
        <f t="shared" si="23"/>
        <v>3.1674208144796379E-2</v>
      </c>
      <c r="Y36" s="49">
        <f t="shared" ref="Y36:Y56" si="56">AC36+X36</f>
        <v>0.93438914027149322</v>
      </c>
      <c r="Z36" s="62" t="str">
        <f t="shared" si="24"/>
        <v>E</v>
      </c>
      <c r="AA36" s="26">
        <v>18</v>
      </c>
      <c r="AB36" s="27">
        <f t="shared" si="25"/>
        <v>4.072398190045249E-2</v>
      </c>
      <c r="AC36" s="49">
        <f t="shared" ref="AC36:AC56" si="57">AG36+AB36</f>
        <v>0.90271493212669685</v>
      </c>
      <c r="AD36" s="62" t="str">
        <f t="shared" si="26"/>
        <v>E</v>
      </c>
      <c r="AE36" s="26">
        <v>22</v>
      </c>
      <c r="AF36" s="27">
        <f t="shared" si="27"/>
        <v>4.9773755656108594E-2</v>
      </c>
      <c r="AG36" s="49">
        <f t="shared" ref="AG36:AG56" si="58">AK36+AF36</f>
        <v>0.86199095022624439</v>
      </c>
      <c r="AH36" s="62" t="str">
        <f t="shared" si="28"/>
        <v>D</v>
      </c>
      <c r="AI36" s="26">
        <v>35</v>
      </c>
      <c r="AJ36" s="27">
        <f t="shared" si="29"/>
        <v>7.9185520361990946E-2</v>
      </c>
      <c r="AK36" s="49">
        <f t="shared" ref="AK36:AK56" si="59">AO36+AJ36</f>
        <v>0.81221719457013575</v>
      </c>
      <c r="AL36" s="62" t="str">
        <f t="shared" si="30"/>
        <v>D</v>
      </c>
      <c r="AM36" s="26">
        <v>30</v>
      </c>
      <c r="AN36" s="27">
        <f t="shared" si="31"/>
        <v>6.7873303167420809E-2</v>
      </c>
      <c r="AO36" s="49">
        <f t="shared" ref="AO36:AO56" si="60">AS36+AN36</f>
        <v>0.73303167420814475</v>
      </c>
      <c r="AP36" s="62" t="str">
        <f t="shared" si="32"/>
        <v>D</v>
      </c>
      <c r="AQ36" s="26">
        <v>55</v>
      </c>
      <c r="AR36" s="27">
        <f t="shared" si="33"/>
        <v>0.1244343891402715</v>
      </c>
      <c r="AS36" s="49">
        <f t="shared" ref="AS36:AS56" si="61">AW36+AR36</f>
        <v>0.66515837104072395</v>
      </c>
      <c r="AT36" s="77" t="str">
        <f t="shared" si="34"/>
        <v>D</v>
      </c>
      <c r="AU36" s="26">
        <v>81</v>
      </c>
      <c r="AV36" s="27">
        <f t="shared" si="35"/>
        <v>0.18325791855203619</v>
      </c>
      <c r="AW36" s="49">
        <f t="shared" ref="AW36:AW56" si="62">BA36+AV36</f>
        <v>0.54072398190045246</v>
      </c>
      <c r="AX36" s="77" t="str">
        <f t="shared" si="36"/>
        <v>C</v>
      </c>
      <c r="AY36" s="26">
        <v>45</v>
      </c>
      <c r="AZ36" s="27">
        <f t="shared" si="37"/>
        <v>0.10180995475113122</v>
      </c>
      <c r="BA36" s="49">
        <f t="shared" si="49"/>
        <v>0.35746606334841624</v>
      </c>
      <c r="BB36" s="77" t="str">
        <f t="shared" si="38"/>
        <v>B</v>
      </c>
      <c r="BC36" s="57">
        <f t="shared" si="51"/>
        <v>113</v>
      </c>
      <c r="BD36" s="46">
        <f t="shared" ref="BD36:BD61" si="63">BC36/$BM36</f>
        <v>0.25565610859728505</v>
      </c>
      <c r="BE36" s="46">
        <f t="shared" ref="BE36:BE61" si="64">BO36+BD36</f>
        <v>0.25565610859728505</v>
      </c>
      <c r="BF36" s="81" t="str">
        <f t="shared" si="40"/>
        <v>A</v>
      </c>
      <c r="BG36" s="26">
        <v>87</v>
      </c>
      <c r="BH36" s="27">
        <f t="shared" si="41"/>
        <v>0.19683257918552036</v>
      </c>
      <c r="BI36" s="28">
        <f t="shared" si="50"/>
        <v>0.25565610859728505</v>
      </c>
      <c r="BJ36" s="26">
        <v>26</v>
      </c>
      <c r="BK36" s="27">
        <f t="shared" si="42"/>
        <v>5.8823529411764705E-2</v>
      </c>
      <c r="BL36" s="28">
        <f t="shared" si="13"/>
        <v>5.8823529411764705E-2</v>
      </c>
      <c r="BM36" s="29">
        <v>442</v>
      </c>
      <c r="BN36" s="30">
        <f t="shared" ref="BN36:BN61" si="65">(G36*18+K36*19+O36*20+S36*21+W36*22+AA36*23+AE36*24+AI36*25+AM36*26+AQ36*27+AU36*28+AY36*29+BG36*30+BJ36*30)/(G36+K36+O36+S36+W36+AA36+AE36+AI36+AM36+AQ36+AU36+AY36+BG36+BJ36)</f>
        <v>26.943438914027148</v>
      </c>
      <c r="BP36" s="67">
        <f t="shared" si="43"/>
        <v>1</v>
      </c>
      <c r="BQ36" s="67">
        <f t="shared" si="44"/>
        <v>1</v>
      </c>
      <c r="BR36" s="67">
        <f t="shared" si="45"/>
        <v>1</v>
      </c>
      <c r="BS36" s="67">
        <f t="shared" si="46"/>
        <v>4</v>
      </c>
      <c r="BT36" s="67">
        <f t="shared" si="47"/>
        <v>6</v>
      </c>
      <c r="BU36" s="67">
        <f t="shared" si="48"/>
        <v>13</v>
      </c>
    </row>
    <row r="37" spans="1:73" ht="21.75" thickTop="1" x14ac:dyDescent="0.2">
      <c r="A37" s="98" t="s">
        <v>112</v>
      </c>
      <c r="B37" s="38" t="s">
        <v>113</v>
      </c>
      <c r="C37" s="38" t="s">
        <v>114</v>
      </c>
      <c r="D37" s="38" t="s">
        <v>6</v>
      </c>
      <c r="E37" s="31" t="s">
        <v>115</v>
      </c>
      <c r="F37" s="32" t="s">
        <v>116</v>
      </c>
      <c r="G37" s="33">
        <v>36</v>
      </c>
      <c r="H37" s="34">
        <f t="shared" ref="H37:H62" si="66">G37/$BM37</f>
        <v>2.7649769585253458E-2</v>
      </c>
      <c r="I37" s="65">
        <f t="shared" si="52"/>
        <v>1</v>
      </c>
      <c r="J37" s="63" t="str">
        <f t="shared" si="16"/>
        <v>E</v>
      </c>
      <c r="K37" s="33">
        <v>14</v>
      </c>
      <c r="L37" s="34">
        <f t="shared" ref="L37:L62" si="67">K37/$BM37</f>
        <v>1.0752688172043012E-2</v>
      </c>
      <c r="M37" s="65">
        <f t="shared" si="53"/>
        <v>0.97235023041474655</v>
      </c>
      <c r="N37" s="63" t="str">
        <f t="shared" si="18"/>
        <v>E</v>
      </c>
      <c r="O37" s="33">
        <v>29</v>
      </c>
      <c r="P37" s="34">
        <f t="shared" ref="P37:P62" si="68">O37/$BM37</f>
        <v>2.227342549923195E-2</v>
      </c>
      <c r="Q37" s="65">
        <f t="shared" si="54"/>
        <v>0.96159754224270355</v>
      </c>
      <c r="R37" s="63" t="str">
        <f t="shared" si="20"/>
        <v>E</v>
      </c>
      <c r="S37" s="33">
        <v>34</v>
      </c>
      <c r="T37" s="34">
        <f t="shared" ref="T37:T62" si="69">S37/$BM37</f>
        <v>2.6113671274961597E-2</v>
      </c>
      <c r="U37" s="65">
        <f t="shared" si="55"/>
        <v>0.9393241167434716</v>
      </c>
      <c r="V37" s="63" t="str">
        <f t="shared" si="22"/>
        <v>E</v>
      </c>
      <c r="W37" s="33">
        <v>40</v>
      </c>
      <c r="X37" s="34">
        <f t="shared" ref="X37:X62" si="70">W37/$BM37</f>
        <v>3.0721966205837174E-2</v>
      </c>
      <c r="Y37" s="65">
        <f t="shared" si="56"/>
        <v>0.91321044546851005</v>
      </c>
      <c r="Z37" s="63" t="str">
        <f t="shared" si="24"/>
        <v>E</v>
      </c>
      <c r="AA37" s="33">
        <v>56</v>
      </c>
      <c r="AB37" s="34">
        <f t="shared" ref="AB37:AB62" si="71">AA37/$BM37</f>
        <v>4.3010752688172046E-2</v>
      </c>
      <c r="AC37" s="65">
        <f t="shared" si="57"/>
        <v>0.88248847926267282</v>
      </c>
      <c r="AD37" s="63" t="str">
        <f t="shared" si="26"/>
        <v>D</v>
      </c>
      <c r="AE37" s="33">
        <v>106</v>
      </c>
      <c r="AF37" s="34">
        <f t="shared" ref="AF37:AF62" si="72">AE37/$BM37</f>
        <v>8.1413210445468509E-2</v>
      </c>
      <c r="AG37" s="65">
        <f t="shared" si="58"/>
        <v>0.83947772657450082</v>
      </c>
      <c r="AH37" s="63" t="str">
        <f t="shared" si="28"/>
        <v>D</v>
      </c>
      <c r="AI37" s="33">
        <v>87</v>
      </c>
      <c r="AJ37" s="34">
        <f t="shared" ref="AJ37:AJ62" si="73">AI37/$BM37</f>
        <v>6.6820276497695855E-2</v>
      </c>
      <c r="AK37" s="65">
        <f t="shared" si="59"/>
        <v>0.75806451612903225</v>
      </c>
      <c r="AL37" s="63" t="str">
        <f t="shared" si="30"/>
        <v>D</v>
      </c>
      <c r="AM37" s="33">
        <v>117</v>
      </c>
      <c r="AN37" s="34">
        <f t="shared" ref="AN37:AN62" si="74">AM37/$BM37</f>
        <v>8.9861751152073732E-2</v>
      </c>
      <c r="AO37" s="65">
        <f t="shared" si="60"/>
        <v>0.69124423963133641</v>
      </c>
      <c r="AP37" s="63" t="str">
        <f t="shared" si="32"/>
        <v>D</v>
      </c>
      <c r="AQ37" s="33">
        <v>132</v>
      </c>
      <c r="AR37" s="34">
        <f t="shared" ref="AR37:AR62" si="75">AQ37/$BM37</f>
        <v>0.10138248847926268</v>
      </c>
      <c r="AS37" s="65">
        <f t="shared" si="61"/>
        <v>0.60138248847926268</v>
      </c>
      <c r="AT37" s="78" t="str">
        <f t="shared" si="34"/>
        <v>C</v>
      </c>
      <c r="AU37" s="33">
        <v>198</v>
      </c>
      <c r="AV37" s="34">
        <f t="shared" ref="AV37:AV62" si="76">AU37/$BM37</f>
        <v>0.15207373271889402</v>
      </c>
      <c r="AW37" s="65">
        <f t="shared" si="62"/>
        <v>0.5</v>
      </c>
      <c r="AX37" s="83" t="str">
        <f t="shared" si="36"/>
        <v>C</v>
      </c>
      <c r="AY37" s="33">
        <v>93</v>
      </c>
      <c r="AZ37" s="34">
        <f t="shared" ref="AZ37:AZ62" si="77">AY37/$BM37</f>
        <v>7.1428571428571425E-2</v>
      </c>
      <c r="BA37" s="65">
        <f t="shared" si="49"/>
        <v>0.34792626728110598</v>
      </c>
      <c r="BB37" s="78" t="str">
        <f t="shared" si="38"/>
        <v>B</v>
      </c>
      <c r="BC37" s="58">
        <f t="shared" si="51"/>
        <v>360</v>
      </c>
      <c r="BD37" s="47">
        <f t="shared" si="63"/>
        <v>0.27649769585253459</v>
      </c>
      <c r="BE37" s="47">
        <f t="shared" si="64"/>
        <v>0.27649769585253459</v>
      </c>
      <c r="BF37" s="82" t="str">
        <f t="shared" si="40"/>
        <v>A</v>
      </c>
      <c r="BG37" s="33">
        <v>214</v>
      </c>
      <c r="BH37" s="34">
        <f t="shared" ref="BH37:BH56" si="78">BG37/$BM37</f>
        <v>0.16436251920122888</v>
      </c>
      <c r="BI37" s="35">
        <f t="shared" si="50"/>
        <v>0.27649769585253459</v>
      </c>
      <c r="BJ37" s="33">
        <v>146</v>
      </c>
      <c r="BK37" s="34">
        <f t="shared" ref="BK37:BK56" si="79">BJ37/$BM37</f>
        <v>0.11213517665130568</v>
      </c>
      <c r="BL37" s="35">
        <f t="shared" si="13"/>
        <v>0.11213517665130568</v>
      </c>
      <c r="BM37" s="36">
        <v>1302</v>
      </c>
      <c r="BN37" s="37">
        <f t="shared" si="65"/>
        <v>26.683563748079877</v>
      </c>
      <c r="BP37" s="66">
        <f t="shared" si="43"/>
        <v>1</v>
      </c>
      <c r="BQ37" s="66">
        <f t="shared" si="44"/>
        <v>1</v>
      </c>
      <c r="BR37" s="66">
        <f t="shared" si="45"/>
        <v>2</v>
      </c>
      <c r="BS37" s="66">
        <f t="shared" si="46"/>
        <v>4</v>
      </c>
      <c r="BT37" s="66">
        <f t="shared" si="47"/>
        <v>5</v>
      </c>
      <c r="BU37" s="66">
        <f t="shared" si="48"/>
        <v>13</v>
      </c>
    </row>
    <row r="38" spans="1:73" x14ac:dyDescent="0.2">
      <c r="A38" s="99"/>
      <c r="B38" s="22" t="s">
        <v>117</v>
      </c>
      <c r="C38" s="22" t="s">
        <v>118</v>
      </c>
      <c r="D38" s="22" t="s">
        <v>6</v>
      </c>
      <c r="E38" s="15" t="s">
        <v>119</v>
      </c>
      <c r="F38" s="16" t="s">
        <v>120</v>
      </c>
      <c r="G38" s="17">
        <v>12</v>
      </c>
      <c r="H38" s="18">
        <f t="shared" si="66"/>
        <v>1.1450381679389313E-2</v>
      </c>
      <c r="I38" s="48">
        <f t="shared" si="52"/>
        <v>1.0000000000000002</v>
      </c>
      <c r="J38" s="60" t="str">
        <f t="shared" si="16"/>
        <v>E</v>
      </c>
      <c r="K38" s="17">
        <v>9</v>
      </c>
      <c r="L38" s="18">
        <f t="shared" si="67"/>
        <v>8.5877862595419852E-3</v>
      </c>
      <c r="M38" s="48">
        <f t="shared" si="53"/>
        <v>0.98854961832061083</v>
      </c>
      <c r="N38" s="60" t="str">
        <f t="shared" si="18"/>
        <v>E</v>
      </c>
      <c r="O38" s="17">
        <v>18</v>
      </c>
      <c r="P38" s="18">
        <f t="shared" si="68"/>
        <v>1.717557251908397E-2</v>
      </c>
      <c r="Q38" s="48">
        <f t="shared" si="54"/>
        <v>0.97996183206106879</v>
      </c>
      <c r="R38" s="60" t="str">
        <f t="shared" si="20"/>
        <v>E</v>
      </c>
      <c r="S38" s="17">
        <v>21</v>
      </c>
      <c r="T38" s="18">
        <f t="shared" si="69"/>
        <v>2.0038167938931296E-2</v>
      </c>
      <c r="U38" s="48">
        <f t="shared" si="55"/>
        <v>0.96278625954198482</v>
      </c>
      <c r="V38" s="60" t="str">
        <f t="shared" si="22"/>
        <v>E</v>
      </c>
      <c r="W38" s="17">
        <v>32</v>
      </c>
      <c r="X38" s="18">
        <f t="shared" si="70"/>
        <v>3.0534351145038167E-2</v>
      </c>
      <c r="Y38" s="48">
        <f t="shared" si="56"/>
        <v>0.94274809160305351</v>
      </c>
      <c r="Z38" s="60" t="str">
        <f t="shared" si="24"/>
        <v>E</v>
      </c>
      <c r="AA38" s="17">
        <v>53</v>
      </c>
      <c r="AB38" s="18">
        <f t="shared" si="71"/>
        <v>5.0572519083969467E-2</v>
      </c>
      <c r="AC38" s="48">
        <f t="shared" si="57"/>
        <v>0.91221374045801529</v>
      </c>
      <c r="AD38" s="60" t="str">
        <f t="shared" si="26"/>
        <v>E</v>
      </c>
      <c r="AE38" s="17">
        <v>68</v>
      </c>
      <c r="AF38" s="18">
        <f t="shared" si="72"/>
        <v>6.4885496183206104E-2</v>
      </c>
      <c r="AG38" s="48">
        <f t="shared" si="58"/>
        <v>0.86164122137404586</v>
      </c>
      <c r="AH38" s="60" t="str">
        <f t="shared" si="28"/>
        <v>D</v>
      </c>
      <c r="AI38" s="17">
        <v>92</v>
      </c>
      <c r="AJ38" s="18">
        <f t="shared" si="73"/>
        <v>8.7786259541984726E-2</v>
      </c>
      <c r="AK38" s="48">
        <f t="shared" si="59"/>
        <v>0.7967557251908397</v>
      </c>
      <c r="AL38" s="60" t="str">
        <f t="shared" si="30"/>
        <v>D</v>
      </c>
      <c r="AM38" s="17">
        <v>116</v>
      </c>
      <c r="AN38" s="18">
        <f t="shared" si="74"/>
        <v>0.11068702290076336</v>
      </c>
      <c r="AO38" s="48">
        <f t="shared" si="60"/>
        <v>0.70896946564885499</v>
      </c>
      <c r="AP38" s="60" t="str">
        <f t="shared" si="32"/>
        <v>D</v>
      </c>
      <c r="AQ38" s="17">
        <v>134</v>
      </c>
      <c r="AR38" s="18">
        <f t="shared" si="75"/>
        <v>0.12786259541984732</v>
      </c>
      <c r="AS38" s="48">
        <f t="shared" si="61"/>
        <v>0.59828244274809161</v>
      </c>
      <c r="AT38" s="76" t="str">
        <f t="shared" si="34"/>
        <v>C</v>
      </c>
      <c r="AU38" s="17">
        <v>144</v>
      </c>
      <c r="AV38" s="18">
        <f t="shared" si="76"/>
        <v>0.13740458015267176</v>
      </c>
      <c r="AW38" s="48">
        <f t="shared" si="62"/>
        <v>0.47041984732824427</v>
      </c>
      <c r="AX38" s="76" t="str">
        <f t="shared" si="36"/>
        <v>C</v>
      </c>
      <c r="AY38" s="17">
        <v>97</v>
      </c>
      <c r="AZ38" s="18">
        <f t="shared" si="77"/>
        <v>9.2557251908396948E-2</v>
      </c>
      <c r="BA38" s="48">
        <f t="shared" ref="BA38:BA63" si="80">BI38+AZ38</f>
        <v>0.3330152671755725</v>
      </c>
      <c r="BB38" s="76" t="str">
        <f t="shared" si="38"/>
        <v>B</v>
      </c>
      <c r="BC38" s="56">
        <f t="shared" si="51"/>
        <v>252</v>
      </c>
      <c r="BD38" s="45">
        <f t="shared" si="63"/>
        <v>0.24045801526717558</v>
      </c>
      <c r="BE38" s="45">
        <f t="shared" si="64"/>
        <v>0.24045801526717558</v>
      </c>
      <c r="BF38" s="80" t="str">
        <f t="shared" si="40"/>
        <v>A</v>
      </c>
      <c r="BG38" s="17">
        <v>146</v>
      </c>
      <c r="BH38" s="18">
        <f t="shared" si="78"/>
        <v>0.13931297709923665</v>
      </c>
      <c r="BI38" s="19">
        <f t="shared" si="50"/>
        <v>0.24045801526717558</v>
      </c>
      <c r="BJ38" s="17">
        <v>106</v>
      </c>
      <c r="BK38" s="18">
        <f t="shared" si="79"/>
        <v>0.10114503816793893</v>
      </c>
      <c r="BL38" s="19">
        <f t="shared" si="13"/>
        <v>0.10114503816793893</v>
      </c>
      <c r="BM38" s="20">
        <v>1048</v>
      </c>
      <c r="BN38" s="21">
        <f t="shared" si="65"/>
        <v>26.795801526717558</v>
      </c>
      <c r="BP38" s="66">
        <f t="shared" si="43"/>
        <v>1</v>
      </c>
      <c r="BQ38" s="66">
        <f t="shared" si="44"/>
        <v>1</v>
      </c>
      <c r="BR38" s="66">
        <f t="shared" si="45"/>
        <v>2</v>
      </c>
      <c r="BS38" s="66">
        <f t="shared" si="46"/>
        <v>3</v>
      </c>
      <c r="BT38" s="66">
        <f t="shared" si="47"/>
        <v>6</v>
      </c>
      <c r="BU38" s="66">
        <f t="shared" si="48"/>
        <v>13</v>
      </c>
    </row>
    <row r="39" spans="1:73" x14ac:dyDescent="0.2">
      <c r="A39" s="99"/>
      <c r="B39" s="40" t="s">
        <v>121</v>
      </c>
      <c r="C39" s="40" t="s">
        <v>122</v>
      </c>
      <c r="D39" s="40" t="s">
        <v>6</v>
      </c>
      <c r="E39" s="15" t="s">
        <v>123</v>
      </c>
      <c r="F39" s="16" t="s">
        <v>124</v>
      </c>
      <c r="G39" s="17">
        <v>140</v>
      </c>
      <c r="H39" s="18">
        <f t="shared" si="66"/>
        <v>5.8997050147492625E-2</v>
      </c>
      <c r="I39" s="48">
        <f t="shared" si="52"/>
        <v>1</v>
      </c>
      <c r="J39" s="60" t="str">
        <f t="shared" si="16"/>
        <v>E</v>
      </c>
      <c r="K39" s="17">
        <v>97</v>
      </c>
      <c r="L39" s="18">
        <f t="shared" si="67"/>
        <v>4.087652760219132E-2</v>
      </c>
      <c r="M39" s="48">
        <f t="shared" si="53"/>
        <v>0.94100294985250732</v>
      </c>
      <c r="N39" s="60" t="str">
        <f t="shared" si="18"/>
        <v>E</v>
      </c>
      <c r="O39" s="17">
        <v>106</v>
      </c>
      <c r="P39" s="18">
        <f t="shared" si="68"/>
        <v>4.4669195111672985E-2</v>
      </c>
      <c r="Q39" s="48">
        <f t="shared" si="54"/>
        <v>0.90012642225031603</v>
      </c>
      <c r="R39" s="60" t="str">
        <f t="shared" si="20"/>
        <v>E</v>
      </c>
      <c r="S39" s="17">
        <v>106</v>
      </c>
      <c r="T39" s="18">
        <f t="shared" si="69"/>
        <v>4.4669195111672985E-2</v>
      </c>
      <c r="U39" s="48">
        <f t="shared" si="55"/>
        <v>0.85545722713864303</v>
      </c>
      <c r="V39" s="60" t="str">
        <f t="shared" si="22"/>
        <v>D</v>
      </c>
      <c r="W39" s="17">
        <v>127</v>
      </c>
      <c r="X39" s="18">
        <f t="shared" si="70"/>
        <v>5.3518752633796879E-2</v>
      </c>
      <c r="Y39" s="48">
        <f t="shared" si="56"/>
        <v>0.81078803202697003</v>
      </c>
      <c r="Z39" s="60" t="str">
        <f t="shared" si="24"/>
        <v>D</v>
      </c>
      <c r="AA39" s="17">
        <v>149</v>
      </c>
      <c r="AB39" s="18">
        <f t="shared" si="71"/>
        <v>6.2789717656974289E-2</v>
      </c>
      <c r="AC39" s="48">
        <f t="shared" si="57"/>
        <v>0.75726927939317312</v>
      </c>
      <c r="AD39" s="60" t="str">
        <f t="shared" si="26"/>
        <v>D</v>
      </c>
      <c r="AE39" s="17">
        <v>222</v>
      </c>
      <c r="AF39" s="18">
        <f t="shared" si="72"/>
        <v>9.3552465233881166E-2</v>
      </c>
      <c r="AG39" s="48">
        <f t="shared" si="58"/>
        <v>0.69447956173619885</v>
      </c>
      <c r="AH39" s="60" t="str">
        <f t="shared" si="28"/>
        <v>D</v>
      </c>
      <c r="AI39" s="17">
        <v>198</v>
      </c>
      <c r="AJ39" s="18">
        <f t="shared" si="73"/>
        <v>8.3438685208596708E-2</v>
      </c>
      <c r="AK39" s="48">
        <f t="shared" si="59"/>
        <v>0.60092709650231768</v>
      </c>
      <c r="AL39" s="60" t="str">
        <f t="shared" si="30"/>
        <v>C</v>
      </c>
      <c r="AM39" s="17">
        <v>232</v>
      </c>
      <c r="AN39" s="18">
        <f t="shared" si="74"/>
        <v>9.7766540244416347E-2</v>
      </c>
      <c r="AO39" s="48">
        <f t="shared" si="60"/>
        <v>0.51748841129372103</v>
      </c>
      <c r="AP39" s="60" t="str">
        <f t="shared" si="32"/>
        <v>C</v>
      </c>
      <c r="AQ39" s="17">
        <v>250</v>
      </c>
      <c r="AR39" s="18">
        <f t="shared" si="75"/>
        <v>0.10535187526337969</v>
      </c>
      <c r="AS39" s="48">
        <f t="shared" si="61"/>
        <v>0.4197218710493047</v>
      </c>
      <c r="AT39" s="76" t="str">
        <f t="shared" si="34"/>
        <v>C</v>
      </c>
      <c r="AU39" s="17">
        <v>288</v>
      </c>
      <c r="AV39" s="18">
        <f t="shared" si="76"/>
        <v>0.1213653603034134</v>
      </c>
      <c r="AW39" s="48">
        <f t="shared" si="62"/>
        <v>0.314369995785925</v>
      </c>
      <c r="AX39" s="76" t="str">
        <f t="shared" si="36"/>
        <v>B</v>
      </c>
      <c r="AY39" s="17">
        <v>110</v>
      </c>
      <c r="AZ39" s="18">
        <f t="shared" si="77"/>
        <v>4.6354825115887066E-2</v>
      </c>
      <c r="BA39" s="48">
        <f t="shared" si="80"/>
        <v>0.19300463548251159</v>
      </c>
      <c r="BB39" s="76" t="str">
        <f t="shared" si="38"/>
        <v>B</v>
      </c>
      <c r="BC39" s="56">
        <f t="shared" si="51"/>
        <v>348</v>
      </c>
      <c r="BD39" s="45">
        <f t="shared" si="63"/>
        <v>0.14664981036662453</v>
      </c>
      <c r="BE39" s="45">
        <f t="shared" si="64"/>
        <v>0.14664981036662453</v>
      </c>
      <c r="BF39" s="80" t="str">
        <f t="shared" si="40"/>
        <v>A</v>
      </c>
      <c r="BG39" s="17">
        <v>206</v>
      </c>
      <c r="BH39" s="18">
        <f t="shared" si="78"/>
        <v>8.680994521702487E-2</v>
      </c>
      <c r="BI39" s="19">
        <f t="shared" si="50"/>
        <v>0.14664981036662453</v>
      </c>
      <c r="BJ39" s="17">
        <v>142</v>
      </c>
      <c r="BK39" s="18">
        <f t="shared" si="79"/>
        <v>5.9839865149599665E-2</v>
      </c>
      <c r="BL39" s="19">
        <f t="shared" si="13"/>
        <v>5.9839865149599665E-2</v>
      </c>
      <c r="BM39" s="20">
        <v>2373</v>
      </c>
      <c r="BN39" s="21">
        <f t="shared" si="65"/>
        <v>25.151285292878214</v>
      </c>
      <c r="BP39" s="66">
        <f t="shared" si="43"/>
        <v>1</v>
      </c>
      <c r="BQ39" s="66">
        <f t="shared" si="44"/>
        <v>2</v>
      </c>
      <c r="BR39" s="66">
        <f t="shared" si="45"/>
        <v>3</v>
      </c>
      <c r="BS39" s="66">
        <f t="shared" si="46"/>
        <v>4</v>
      </c>
      <c r="BT39" s="66">
        <f t="shared" si="47"/>
        <v>3</v>
      </c>
      <c r="BU39" s="66">
        <f t="shared" si="48"/>
        <v>13</v>
      </c>
    </row>
    <row r="40" spans="1:73" ht="21" x14ac:dyDescent="0.2">
      <c r="A40" s="99"/>
      <c r="B40" s="22" t="s">
        <v>125</v>
      </c>
      <c r="C40" s="22" t="s">
        <v>126</v>
      </c>
      <c r="D40" s="22" t="s">
        <v>44</v>
      </c>
      <c r="E40" s="15" t="s">
        <v>127</v>
      </c>
      <c r="F40" s="16" t="s">
        <v>128</v>
      </c>
      <c r="G40" s="17">
        <v>1</v>
      </c>
      <c r="H40" s="18">
        <f t="shared" si="66"/>
        <v>3.5587188612099642E-3</v>
      </c>
      <c r="I40" s="48">
        <f t="shared" si="52"/>
        <v>1.0000000000000002</v>
      </c>
      <c r="J40" s="60" t="str">
        <f t="shared" si="16"/>
        <v>E</v>
      </c>
      <c r="K40" s="17">
        <v>0</v>
      </c>
      <c r="L40" s="18">
        <f t="shared" si="67"/>
        <v>0</v>
      </c>
      <c r="M40" s="48">
        <f t="shared" si="53"/>
        <v>0.99644128113879016</v>
      </c>
      <c r="N40" s="60" t="str">
        <f t="shared" si="18"/>
        <v>E</v>
      </c>
      <c r="O40" s="17">
        <v>5</v>
      </c>
      <c r="P40" s="18">
        <f t="shared" si="68"/>
        <v>1.7793594306049824E-2</v>
      </c>
      <c r="Q40" s="48">
        <f t="shared" si="54"/>
        <v>0.99644128113879016</v>
      </c>
      <c r="R40" s="60" t="str">
        <f t="shared" si="20"/>
        <v>E</v>
      </c>
      <c r="S40" s="17">
        <v>0</v>
      </c>
      <c r="T40" s="18">
        <f t="shared" si="69"/>
        <v>0</v>
      </c>
      <c r="U40" s="48">
        <f t="shared" si="55"/>
        <v>0.97864768683274028</v>
      </c>
      <c r="V40" s="60" t="str">
        <f t="shared" si="22"/>
        <v>E</v>
      </c>
      <c r="W40" s="17">
        <v>2</v>
      </c>
      <c r="X40" s="18">
        <f t="shared" si="70"/>
        <v>7.1174377224199285E-3</v>
      </c>
      <c r="Y40" s="48">
        <f t="shared" si="56"/>
        <v>0.97864768683274028</v>
      </c>
      <c r="Z40" s="60" t="str">
        <f t="shared" si="24"/>
        <v>E</v>
      </c>
      <c r="AA40" s="17">
        <v>3</v>
      </c>
      <c r="AB40" s="18">
        <f t="shared" si="71"/>
        <v>1.0676156583629894E-2</v>
      </c>
      <c r="AC40" s="48">
        <f t="shared" si="57"/>
        <v>0.97153024911032038</v>
      </c>
      <c r="AD40" s="60" t="str">
        <f t="shared" si="26"/>
        <v>E</v>
      </c>
      <c r="AE40" s="17">
        <v>10</v>
      </c>
      <c r="AF40" s="18">
        <f t="shared" si="72"/>
        <v>3.5587188612099648E-2</v>
      </c>
      <c r="AG40" s="48">
        <f t="shared" si="58"/>
        <v>0.96085409252669052</v>
      </c>
      <c r="AH40" s="60" t="str">
        <f t="shared" si="28"/>
        <v>E</v>
      </c>
      <c r="AI40" s="17">
        <v>10</v>
      </c>
      <c r="AJ40" s="18">
        <f t="shared" si="73"/>
        <v>3.5587188612099648E-2</v>
      </c>
      <c r="AK40" s="48">
        <f t="shared" si="59"/>
        <v>0.92526690391459088</v>
      </c>
      <c r="AL40" s="60" t="str">
        <f t="shared" si="30"/>
        <v>E</v>
      </c>
      <c r="AM40" s="17">
        <v>13</v>
      </c>
      <c r="AN40" s="18">
        <f t="shared" si="74"/>
        <v>4.6263345195729534E-2</v>
      </c>
      <c r="AO40" s="48">
        <f t="shared" si="60"/>
        <v>0.88967971530249124</v>
      </c>
      <c r="AP40" s="60" t="str">
        <f t="shared" si="32"/>
        <v>D</v>
      </c>
      <c r="AQ40" s="17">
        <v>15</v>
      </c>
      <c r="AR40" s="18">
        <f t="shared" si="75"/>
        <v>5.3380782918149468E-2</v>
      </c>
      <c r="AS40" s="48">
        <f t="shared" si="61"/>
        <v>0.84341637010676174</v>
      </c>
      <c r="AT40" s="76" t="str">
        <f t="shared" si="34"/>
        <v>D</v>
      </c>
      <c r="AU40" s="17">
        <v>34</v>
      </c>
      <c r="AV40" s="18">
        <f t="shared" si="76"/>
        <v>0.12099644128113879</v>
      </c>
      <c r="AW40" s="48">
        <f t="shared" si="62"/>
        <v>0.79003558718861222</v>
      </c>
      <c r="AX40" s="76" t="str">
        <f t="shared" si="36"/>
        <v>C</v>
      </c>
      <c r="AY40" s="17">
        <v>7</v>
      </c>
      <c r="AZ40" s="18">
        <f t="shared" si="77"/>
        <v>2.491103202846975E-2</v>
      </c>
      <c r="BA40" s="48">
        <f t="shared" si="80"/>
        <v>0.66903914590747338</v>
      </c>
      <c r="BB40" s="76" t="str">
        <f t="shared" si="38"/>
        <v>B</v>
      </c>
      <c r="BC40" s="56">
        <f t="shared" si="51"/>
        <v>181</v>
      </c>
      <c r="BD40" s="45">
        <f t="shared" si="63"/>
        <v>0.64412811387900359</v>
      </c>
      <c r="BE40" s="45">
        <f t="shared" si="64"/>
        <v>0.64412811387900359</v>
      </c>
      <c r="BF40" s="80" t="str">
        <f t="shared" si="40"/>
        <v>A</v>
      </c>
      <c r="BG40" s="17">
        <v>90</v>
      </c>
      <c r="BH40" s="18">
        <f t="shared" si="78"/>
        <v>0.32028469750889682</v>
      </c>
      <c r="BI40" s="19">
        <f t="shared" si="50"/>
        <v>0.64412811387900359</v>
      </c>
      <c r="BJ40" s="17">
        <v>91</v>
      </c>
      <c r="BK40" s="18">
        <f t="shared" si="79"/>
        <v>0.32384341637010677</v>
      </c>
      <c r="BL40" s="19">
        <f t="shared" si="13"/>
        <v>0.32384341637010677</v>
      </c>
      <c r="BM40" s="20">
        <v>281</v>
      </c>
      <c r="BN40" s="21">
        <f t="shared" si="65"/>
        <v>28.644128113879002</v>
      </c>
      <c r="BP40" s="66">
        <f t="shared" si="43"/>
        <v>1</v>
      </c>
      <c r="BQ40" s="66">
        <f t="shared" si="44"/>
        <v>1</v>
      </c>
      <c r="BR40" s="66">
        <f t="shared" si="45"/>
        <v>1</v>
      </c>
      <c r="BS40" s="66">
        <f t="shared" si="46"/>
        <v>2</v>
      </c>
      <c r="BT40" s="66">
        <f t="shared" si="47"/>
        <v>8</v>
      </c>
      <c r="BU40" s="66">
        <f t="shared" si="48"/>
        <v>13</v>
      </c>
    </row>
    <row r="41" spans="1:73" ht="21" x14ac:dyDescent="0.2">
      <c r="A41" s="99"/>
      <c r="B41" s="22" t="s">
        <v>129</v>
      </c>
      <c r="C41" s="22" t="s">
        <v>130</v>
      </c>
      <c r="D41" s="22" t="s">
        <v>44</v>
      </c>
      <c r="E41" s="15" t="s">
        <v>131</v>
      </c>
      <c r="F41" s="16" t="s">
        <v>132</v>
      </c>
      <c r="G41" s="17">
        <v>5</v>
      </c>
      <c r="H41" s="18">
        <f t="shared" si="66"/>
        <v>1.2722646310432569E-2</v>
      </c>
      <c r="I41" s="48">
        <f t="shared" si="52"/>
        <v>0.99999999999999989</v>
      </c>
      <c r="J41" s="60" t="str">
        <f t="shared" si="16"/>
        <v>E</v>
      </c>
      <c r="K41" s="17">
        <v>2</v>
      </c>
      <c r="L41" s="18">
        <f t="shared" si="67"/>
        <v>5.0890585241730284E-3</v>
      </c>
      <c r="M41" s="48">
        <f t="shared" si="53"/>
        <v>0.98727735368956737</v>
      </c>
      <c r="N41" s="60" t="str">
        <f t="shared" si="18"/>
        <v>E</v>
      </c>
      <c r="O41" s="17">
        <v>3</v>
      </c>
      <c r="P41" s="18">
        <f t="shared" si="68"/>
        <v>7.6335877862595417E-3</v>
      </c>
      <c r="Q41" s="48">
        <f t="shared" si="54"/>
        <v>0.9821882951653943</v>
      </c>
      <c r="R41" s="60" t="str">
        <f t="shared" si="20"/>
        <v>E</v>
      </c>
      <c r="S41" s="17">
        <v>5</v>
      </c>
      <c r="T41" s="18">
        <f t="shared" si="69"/>
        <v>1.2722646310432569E-2</v>
      </c>
      <c r="U41" s="48">
        <f t="shared" si="55"/>
        <v>0.97455470737913474</v>
      </c>
      <c r="V41" s="60" t="str">
        <f t="shared" si="22"/>
        <v>E</v>
      </c>
      <c r="W41" s="17">
        <v>4</v>
      </c>
      <c r="X41" s="18">
        <f t="shared" si="70"/>
        <v>1.0178117048346057E-2</v>
      </c>
      <c r="Y41" s="48">
        <f t="shared" si="56"/>
        <v>0.96183206106870223</v>
      </c>
      <c r="Z41" s="60" t="str">
        <f t="shared" si="24"/>
        <v>E</v>
      </c>
      <c r="AA41" s="17">
        <v>11</v>
      </c>
      <c r="AB41" s="18">
        <f t="shared" si="71"/>
        <v>2.7989821882951654E-2</v>
      </c>
      <c r="AC41" s="48">
        <f t="shared" si="57"/>
        <v>0.95165394402035619</v>
      </c>
      <c r="AD41" s="60" t="str">
        <f t="shared" si="26"/>
        <v>E</v>
      </c>
      <c r="AE41" s="17">
        <v>25</v>
      </c>
      <c r="AF41" s="18">
        <f t="shared" si="72"/>
        <v>6.3613231552162849E-2</v>
      </c>
      <c r="AG41" s="48">
        <f t="shared" si="58"/>
        <v>0.92366412213740456</v>
      </c>
      <c r="AH41" s="60" t="str">
        <f t="shared" si="28"/>
        <v>E</v>
      </c>
      <c r="AI41" s="17">
        <v>30</v>
      </c>
      <c r="AJ41" s="18">
        <f t="shared" si="73"/>
        <v>7.6335877862595422E-2</v>
      </c>
      <c r="AK41" s="48">
        <f t="shared" si="59"/>
        <v>0.86005089058524176</v>
      </c>
      <c r="AL41" s="60" t="str">
        <f t="shared" si="30"/>
        <v>D</v>
      </c>
      <c r="AM41" s="17">
        <v>35</v>
      </c>
      <c r="AN41" s="18">
        <f t="shared" si="74"/>
        <v>8.9058524173027995E-2</v>
      </c>
      <c r="AO41" s="48">
        <f t="shared" si="60"/>
        <v>0.78371501272264632</v>
      </c>
      <c r="AP41" s="60" t="str">
        <f t="shared" si="32"/>
        <v>D</v>
      </c>
      <c r="AQ41" s="17">
        <v>44</v>
      </c>
      <c r="AR41" s="18">
        <f t="shared" si="75"/>
        <v>0.11195928753180662</v>
      </c>
      <c r="AS41" s="48">
        <f t="shared" si="61"/>
        <v>0.69465648854961837</v>
      </c>
      <c r="AT41" s="76" t="str">
        <f t="shared" si="34"/>
        <v>D</v>
      </c>
      <c r="AU41" s="17">
        <v>68</v>
      </c>
      <c r="AV41" s="18">
        <f t="shared" si="76"/>
        <v>0.17302798982188294</v>
      </c>
      <c r="AW41" s="48">
        <f t="shared" si="62"/>
        <v>0.58269720101781175</v>
      </c>
      <c r="AX41" s="76" t="str">
        <f t="shared" si="36"/>
        <v>C</v>
      </c>
      <c r="AY41" s="17">
        <v>23</v>
      </c>
      <c r="AZ41" s="18">
        <f t="shared" si="77"/>
        <v>5.8524173027989825E-2</v>
      </c>
      <c r="BA41" s="48">
        <f t="shared" si="80"/>
        <v>0.40966921119592881</v>
      </c>
      <c r="BB41" s="76" t="str">
        <f t="shared" si="38"/>
        <v>B</v>
      </c>
      <c r="BC41" s="56">
        <f t="shared" si="51"/>
        <v>138</v>
      </c>
      <c r="BD41" s="45">
        <f t="shared" si="63"/>
        <v>0.35114503816793891</v>
      </c>
      <c r="BE41" s="45">
        <f t="shared" si="64"/>
        <v>0.35114503816793891</v>
      </c>
      <c r="BF41" s="80" t="str">
        <f t="shared" si="40"/>
        <v>A</v>
      </c>
      <c r="BG41" s="17">
        <v>78</v>
      </c>
      <c r="BH41" s="18">
        <f t="shared" si="78"/>
        <v>0.19847328244274809</v>
      </c>
      <c r="BI41" s="19">
        <f t="shared" si="50"/>
        <v>0.35114503816793896</v>
      </c>
      <c r="BJ41" s="17">
        <v>60</v>
      </c>
      <c r="BK41" s="18">
        <f t="shared" si="79"/>
        <v>0.15267175572519084</v>
      </c>
      <c r="BL41" s="19">
        <f t="shared" si="13"/>
        <v>0.15267175572519084</v>
      </c>
      <c r="BM41" s="20">
        <v>393</v>
      </c>
      <c r="BN41" s="21">
        <f t="shared" si="65"/>
        <v>27.463104325699746</v>
      </c>
      <c r="BP41" s="66">
        <f t="shared" si="43"/>
        <v>1</v>
      </c>
      <c r="BQ41" s="66">
        <f t="shared" si="44"/>
        <v>1</v>
      </c>
      <c r="BR41" s="66">
        <f t="shared" si="45"/>
        <v>1</v>
      </c>
      <c r="BS41" s="66">
        <f t="shared" si="46"/>
        <v>3</v>
      </c>
      <c r="BT41" s="66">
        <f t="shared" si="47"/>
        <v>7</v>
      </c>
      <c r="BU41" s="66">
        <f t="shared" si="48"/>
        <v>13</v>
      </c>
    </row>
    <row r="42" spans="1:73" x14ac:dyDescent="0.2">
      <c r="A42" s="99"/>
      <c r="B42" s="22" t="s">
        <v>133</v>
      </c>
      <c r="C42" s="22" t="s">
        <v>134</v>
      </c>
      <c r="D42" s="22" t="s">
        <v>135</v>
      </c>
      <c r="E42" s="15" t="s">
        <v>136</v>
      </c>
      <c r="F42" s="16" t="s">
        <v>137</v>
      </c>
      <c r="G42" s="17">
        <v>58</v>
      </c>
      <c r="H42" s="18">
        <f t="shared" si="66"/>
        <v>1.5620791812550498E-2</v>
      </c>
      <c r="I42" s="48">
        <f t="shared" si="52"/>
        <v>0.99999999999999978</v>
      </c>
      <c r="J42" s="60" t="str">
        <f t="shared" si="16"/>
        <v>E</v>
      </c>
      <c r="K42" s="17">
        <v>43</v>
      </c>
      <c r="L42" s="18">
        <f t="shared" si="67"/>
        <v>1.1580931861028817E-2</v>
      </c>
      <c r="M42" s="48">
        <f t="shared" si="53"/>
        <v>0.98437920818744928</v>
      </c>
      <c r="N42" s="60" t="str">
        <f t="shared" si="18"/>
        <v>E</v>
      </c>
      <c r="O42" s="17">
        <v>83</v>
      </c>
      <c r="P42" s="18">
        <f t="shared" si="68"/>
        <v>2.2353891731753298E-2</v>
      </c>
      <c r="Q42" s="48">
        <f t="shared" si="54"/>
        <v>0.97279827632642046</v>
      </c>
      <c r="R42" s="60" t="str">
        <f t="shared" si="20"/>
        <v>E</v>
      </c>
      <c r="S42" s="17">
        <v>57</v>
      </c>
      <c r="T42" s="18">
        <f t="shared" si="69"/>
        <v>1.5351467815782387E-2</v>
      </c>
      <c r="U42" s="48">
        <f t="shared" si="55"/>
        <v>0.95044438459466718</v>
      </c>
      <c r="V42" s="60" t="str">
        <f t="shared" si="22"/>
        <v>E</v>
      </c>
      <c r="W42" s="17">
        <v>95</v>
      </c>
      <c r="X42" s="18">
        <f t="shared" si="70"/>
        <v>2.5585779692970642E-2</v>
      </c>
      <c r="Y42" s="48">
        <f t="shared" si="56"/>
        <v>0.93509291677888484</v>
      </c>
      <c r="Z42" s="60" t="str">
        <f t="shared" si="24"/>
        <v>E</v>
      </c>
      <c r="AA42" s="17">
        <v>101</v>
      </c>
      <c r="AB42" s="18">
        <f t="shared" si="71"/>
        <v>2.7201723673579314E-2</v>
      </c>
      <c r="AC42" s="48">
        <f t="shared" si="57"/>
        <v>0.90950713708591424</v>
      </c>
      <c r="AD42" s="60" t="str">
        <f t="shared" si="26"/>
        <v>E</v>
      </c>
      <c r="AE42" s="17">
        <v>176</v>
      </c>
      <c r="AF42" s="18">
        <f t="shared" si="72"/>
        <v>4.7401023431187718E-2</v>
      </c>
      <c r="AG42" s="48">
        <f t="shared" si="58"/>
        <v>0.88230541341233493</v>
      </c>
      <c r="AH42" s="60" t="str">
        <f t="shared" si="28"/>
        <v>D</v>
      </c>
      <c r="AI42" s="17">
        <v>202</v>
      </c>
      <c r="AJ42" s="18">
        <f t="shared" si="73"/>
        <v>5.4403447347158629E-2</v>
      </c>
      <c r="AK42" s="48">
        <f t="shared" si="59"/>
        <v>0.83490438998114724</v>
      </c>
      <c r="AL42" s="60" t="str">
        <f t="shared" si="30"/>
        <v>D</v>
      </c>
      <c r="AM42" s="17">
        <v>354</v>
      </c>
      <c r="AN42" s="18">
        <f t="shared" si="74"/>
        <v>9.5340694855911665E-2</v>
      </c>
      <c r="AO42" s="48">
        <f t="shared" si="60"/>
        <v>0.78050094263398861</v>
      </c>
      <c r="AP42" s="60" t="str">
        <f t="shared" si="32"/>
        <v>D</v>
      </c>
      <c r="AQ42" s="17">
        <v>476</v>
      </c>
      <c r="AR42" s="18">
        <f t="shared" si="75"/>
        <v>0.12819822246162133</v>
      </c>
      <c r="AS42" s="48">
        <f t="shared" si="61"/>
        <v>0.68516024777807694</v>
      </c>
      <c r="AT42" s="76" t="str">
        <f t="shared" si="34"/>
        <v>D</v>
      </c>
      <c r="AU42" s="17">
        <v>602</v>
      </c>
      <c r="AV42" s="18">
        <f t="shared" si="76"/>
        <v>0.16213304605440346</v>
      </c>
      <c r="AW42" s="48">
        <f t="shared" si="62"/>
        <v>0.55696202531645567</v>
      </c>
      <c r="AX42" s="76" t="str">
        <f t="shared" si="36"/>
        <v>C</v>
      </c>
      <c r="AY42" s="17">
        <v>388</v>
      </c>
      <c r="AZ42" s="18">
        <f t="shared" si="77"/>
        <v>0.10449771074602747</v>
      </c>
      <c r="BA42" s="48">
        <f t="shared" si="80"/>
        <v>0.39482897926205224</v>
      </c>
      <c r="BB42" s="76" t="str">
        <f t="shared" si="38"/>
        <v>B</v>
      </c>
      <c r="BC42" s="56">
        <f t="shared" si="51"/>
        <v>1078</v>
      </c>
      <c r="BD42" s="45">
        <f t="shared" si="63"/>
        <v>0.29033126851602475</v>
      </c>
      <c r="BE42" s="45">
        <f t="shared" si="64"/>
        <v>0.29033126851602475</v>
      </c>
      <c r="BF42" s="80" t="str">
        <f t="shared" si="40"/>
        <v>A</v>
      </c>
      <c r="BG42" s="17">
        <v>715</v>
      </c>
      <c r="BH42" s="18">
        <f t="shared" si="78"/>
        <v>0.19256665768920012</v>
      </c>
      <c r="BI42" s="19">
        <f t="shared" si="50"/>
        <v>0.29033126851602475</v>
      </c>
      <c r="BJ42" s="17">
        <v>363</v>
      </c>
      <c r="BK42" s="18">
        <f t="shared" si="79"/>
        <v>9.7764610826824666E-2</v>
      </c>
      <c r="BL42" s="19">
        <f t="shared" si="13"/>
        <v>9.7764610826824666E-2</v>
      </c>
      <c r="BM42" s="20">
        <v>3713</v>
      </c>
      <c r="BN42" s="21">
        <f t="shared" si="65"/>
        <v>27.177215189873419</v>
      </c>
      <c r="BP42" s="66">
        <f t="shared" si="43"/>
        <v>1</v>
      </c>
      <c r="BQ42" s="66">
        <f t="shared" si="44"/>
        <v>1</v>
      </c>
      <c r="BR42" s="66">
        <f t="shared" si="45"/>
        <v>1</v>
      </c>
      <c r="BS42" s="66">
        <f t="shared" si="46"/>
        <v>4</v>
      </c>
      <c r="BT42" s="66">
        <f t="shared" si="47"/>
        <v>6</v>
      </c>
      <c r="BU42" s="66">
        <f t="shared" si="48"/>
        <v>13</v>
      </c>
    </row>
    <row r="43" spans="1:73" ht="21.75" thickBot="1" x14ac:dyDescent="0.25">
      <c r="A43" s="100"/>
      <c r="B43" s="23" t="s">
        <v>138</v>
      </c>
      <c r="C43" s="23" t="s">
        <v>139</v>
      </c>
      <c r="D43" s="23" t="s">
        <v>44</v>
      </c>
      <c r="E43" s="24" t="s">
        <v>140</v>
      </c>
      <c r="F43" s="25" t="s">
        <v>141</v>
      </c>
      <c r="G43" s="26">
        <v>4</v>
      </c>
      <c r="H43" s="27">
        <f t="shared" si="66"/>
        <v>6.6555740432612314E-3</v>
      </c>
      <c r="I43" s="49">
        <f t="shared" si="52"/>
        <v>0.99999999999999978</v>
      </c>
      <c r="J43" s="62" t="str">
        <f t="shared" si="16"/>
        <v>E</v>
      </c>
      <c r="K43" s="26">
        <v>5</v>
      </c>
      <c r="L43" s="27">
        <f t="shared" si="67"/>
        <v>8.3194675540765387E-3</v>
      </c>
      <c r="M43" s="49">
        <f t="shared" si="53"/>
        <v>0.99334442595673855</v>
      </c>
      <c r="N43" s="62" t="str">
        <f t="shared" si="18"/>
        <v>E</v>
      </c>
      <c r="O43" s="26">
        <v>2</v>
      </c>
      <c r="P43" s="27">
        <f t="shared" si="68"/>
        <v>3.3277870216306157E-3</v>
      </c>
      <c r="Q43" s="49">
        <f t="shared" si="54"/>
        <v>0.98502495840266202</v>
      </c>
      <c r="R43" s="62" t="str">
        <f t="shared" si="20"/>
        <v>E</v>
      </c>
      <c r="S43" s="26">
        <v>9</v>
      </c>
      <c r="T43" s="27">
        <f t="shared" si="69"/>
        <v>1.4975041597337771E-2</v>
      </c>
      <c r="U43" s="49">
        <f t="shared" si="55"/>
        <v>0.98169717138103141</v>
      </c>
      <c r="V43" s="62" t="str">
        <f t="shared" si="22"/>
        <v>E</v>
      </c>
      <c r="W43" s="26">
        <v>7</v>
      </c>
      <c r="X43" s="27">
        <f t="shared" si="70"/>
        <v>1.1647254575707155E-2</v>
      </c>
      <c r="Y43" s="49">
        <f t="shared" si="56"/>
        <v>0.96672212978369365</v>
      </c>
      <c r="Z43" s="62" t="str">
        <f t="shared" si="24"/>
        <v>E</v>
      </c>
      <c r="AA43" s="26">
        <v>10</v>
      </c>
      <c r="AB43" s="27">
        <f t="shared" si="71"/>
        <v>1.6638935108153077E-2</v>
      </c>
      <c r="AC43" s="49">
        <f t="shared" si="57"/>
        <v>0.95507487520798651</v>
      </c>
      <c r="AD43" s="62" t="str">
        <f t="shared" si="26"/>
        <v>E</v>
      </c>
      <c r="AE43" s="26">
        <v>26</v>
      </c>
      <c r="AF43" s="27">
        <f t="shared" si="72"/>
        <v>4.3261231281198007E-2</v>
      </c>
      <c r="AG43" s="49">
        <f t="shared" si="58"/>
        <v>0.93843594009983344</v>
      </c>
      <c r="AH43" s="62" t="str">
        <f t="shared" si="28"/>
        <v>E</v>
      </c>
      <c r="AI43" s="26">
        <v>34</v>
      </c>
      <c r="AJ43" s="27">
        <f t="shared" si="73"/>
        <v>5.6572379367720464E-2</v>
      </c>
      <c r="AK43" s="49">
        <f t="shared" si="59"/>
        <v>0.89517470881863548</v>
      </c>
      <c r="AL43" s="62" t="str">
        <f t="shared" si="30"/>
        <v>D</v>
      </c>
      <c r="AM43" s="26">
        <v>36</v>
      </c>
      <c r="AN43" s="27">
        <f t="shared" si="74"/>
        <v>5.9900166389351084E-2</v>
      </c>
      <c r="AO43" s="49">
        <f t="shared" si="60"/>
        <v>0.83860232945091506</v>
      </c>
      <c r="AP43" s="62" t="str">
        <f t="shared" si="32"/>
        <v>D</v>
      </c>
      <c r="AQ43" s="26">
        <v>69</v>
      </c>
      <c r="AR43" s="27">
        <f t="shared" si="75"/>
        <v>0.11480865224625623</v>
      </c>
      <c r="AS43" s="49">
        <f t="shared" si="61"/>
        <v>0.77870216306156403</v>
      </c>
      <c r="AT43" s="77" t="str">
        <f t="shared" si="34"/>
        <v>D</v>
      </c>
      <c r="AU43" s="26">
        <v>110</v>
      </c>
      <c r="AV43" s="27">
        <f t="shared" si="76"/>
        <v>0.18302828618968386</v>
      </c>
      <c r="AW43" s="49">
        <f t="shared" si="62"/>
        <v>0.66389351081530779</v>
      </c>
      <c r="AX43" s="77" t="str">
        <f t="shared" si="36"/>
        <v>C</v>
      </c>
      <c r="AY43" s="26">
        <v>46</v>
      </c>
      <c r="AZ43" s="27">
        <f t="shared" si="77"/>
        <v>7.6539101497504161E-2</v>
      </c>
      <c r="BA43" s="49">
        <f t="shared" si="80"/>
        <v>0.48086522462562392</v>
      </c>
      <c r="BB43" s="77" t="str">
        <f t="shared" si="38"/>
        <v>B</v>
      </c>
      <c r="BC43" s="57">
        <f t="shared" si="51"/>
        <v>243</v>
      </c>
      <c r="BD43" s="46">
        <f t="shared" si="63"/>
        <v>0.40432612312811977</v>
      </c>
      <c r="BE43" s="46">
        <f t="shared" si="64"/>
        <v>0.40432612312811977</v>
      </c>
      <c r="BF43" s="81" t="str">
        <f t="shared" si="40"/>
        <v>A</v>
      </c>
      <c r="BG43" s="26">
        <v>158</v>
      </c>
      <c r="BH43" s="27">
        <f t="shared" si="78"/>
        <v>0.26289517470881862</v>
      </c>
      <c r="BI43" s="28">
        <f t="shared" si="50"/>
        <v>0.40432612312811977</v>
      </c>
      <c r="BJ43" s="26">
        <v>85</v>
      </c>
      <c r="BK43" s="27">
        <f t="shared" si="79"/>
        <v>0.14143094841930118</v>
      </c>
      <c r="BL43" s="28">
        <f t="shared" si="13"/>
        <v>0.14143094841930118</v>
      </c>
      <c r="BM43" s="29">
        <v>601</v>
      </c>
      <c r="BN43" s="30">
        <f t="shared" si="65"/>
        <v>27.881863560732114</v>
      </c>
      <c r="BP43" s="67">
        <f t="shared" si="43"/>
        <v>1</v>
      </c>
      <c r="BQ43" s="67">
        <f t="shared" si="44"/>
        <v>1</v>
      </c>
      <c r="BR43" s="67">
        <f t="shared" si="45"/>
        <v>1</v>
      </c>
      <c r="BS43" s="67">
        <f t="shared" si="46"/>
        <v>3</v>
      </c>
      <c r="BT43" s="67">
        <f t="shared" si="47"/>
        <v>7</v>
      </c>
      <c r="BU43" s="67">
        <f t="shared" si="48"/>
        <v>13</v>
      </c>
    </row>
    <row r="44" spans="1:73" ht="21" customHeight="1" thickTop="1" x14ac:dyDescent="0.2">
      <c r="A44" s="98" t="s">
        <v>142</v>
      </c>
      <c r="B44" s="39" t="s">
        <v>143</v>
      </c>
      <c r="C44" s="39" t="s">
        <v>144</v>
      </c>
      <c r="D44" s="39" t="s">
        <v>6</v>
      </c>
      <c r="E44" s="31" t="s">
        <v>145</v>
      </c>
      <c r="F44" s="32" t="s">
        <v>146</v>
      </c>
      <c r="G44" s="33">
        <v>126</v>
      </c>
      <c r="H44" s="34">
        <f t="shared" si="66"/>
        <v>8.5308056872037921E-2</v>
      </c>
      <c r="I44" s="65">
        <f t="shared" si="52"/>
        <v>1</v>
      </c>
      <c r="J44" s="63" t="str">
        <f t="shared" si="16"/>
        <v>E</v>
      </c>
      <c r="K44" s="33">
        <v>38</v>
      </c>
      <c r="L44" s="34">
        <f t="shared" si="67"/>
        <v>2.5727826675693975E-2</v>
      </c>
      <c r="M44" s="65">
        <f t="shared" si="53"/>
        <v>0.91469194312796209</v>
      </c>
      <c r="N44" s="63" t="str">
        <f t="shared" si="18"/>
        <v>E</v>
      </c>
      <c r="O44" s="33">
        <v>75</v>
      </c>
      <c r="P44" s="34">
        <f t="shared" si="68"/>
        <v>5.0778605280974949E-2</v>
      </c>
      <c r="Q44" s="65">
        <f t="shared" si="54"/>
        <v>0.88896411645226814</v>
      </c>
      <c r="R44" s="63" t="str">
        <f t="shared" si="20"/>
        <v>D</v>
      </c>
      <c r="S44" s="33">
        <v>62</v>
      </c>
      <c r="T44" s="34">
        <f t="shared" si="69"/>
        <v>4.1976980365605959E-2</v>
      </c>
      <c r="U44" s="65">
        <f t="shared" si="55"/>
        <v>0.83818551117129314</v>
      </c>
      <c r="V44" s="63" t="str">
        <f t="shared" si="22"/>
        <v>D</v>
      </c>
      <c r="W44" s="33">
        <v>91</v>
      </c>
      <c r="X44" s="34">
        <f t="shared" si="70"/>
        <v>6.1611374407582936E-2</v>
      </c>
      <c r="Y44" s="65">
        <f t="shared" si="56"/>
        <v>0.79620853080568721</v>
      </c>
      <c r="Z44" s="63" t="str">
        <f t="shared" si="24"/>
        <v>D</v>
      </c>
      <c r="AA44" s="33">
        <v>88</v>
      </c>
      <c r="AB44" s="34">
        <f t="shared" si="71"/>
        <v>5.9580230196343939E-2</v>
      </c>
      <c r="AC44" s="65">
        <f t="shared" si="57"/>
        <v>0.7345971563981043</v>
      </c>
      <c r="AD44" s="63" t="str">
        <f t="shared" si="26"/>
        <v>D</v>
      </c>
      <c r="AE44" s="33">
        <v>144</v>
      </c>
      <c r="AF44" s="34">
        <f t="shared" si="72"/>
        <v>9.7494922139471904E-2</v>
      </c>
      <c r="AG44" s="65">
        <f t="shared" si="58"/>
        <v>0.67501692620176035</v>
      </c>
      <c r="AH44" s="63" t="str">
        <f t="shared" si="28"/>
        <v>D</v>
      </c>
      <c r="AI44" s="33">
        <v>133</v>
      </c>
      <c r="AJ44" s="34">
        <f t="shared" si="73"/>
        <v>9.004739336492891E-2</v>
      </c>
      <c r="AK44" s="65">
        <f t="shared" si="59"/>
        <v>0.57752200406228849</v>
      </c>
      <c r="AL44" s="63" t="str">
        <f t="shared" si="30"/>
        <v>C</v>
      </c>
      <c r="AM44" s="33">
        <v>156</v>
      </c>
      <c r="AN44" s="34">
        <f t="shared" si="74"/>
        <v>0.10561949898442789</v>
      </c>
      <c r="AO44" s="65">
        <f t="shared" si="60"/>
        <v>0.48747461069735953</v>
      </c>
      <c r="AP44" s="63" t="str">
        <f t="shared" si="32"/>
        <v>C</v>
      </c>
      <c r="AQ44" s="33">
        <v>173</v>
      </c>
      <c r="AR44" s="34">
        <f t="shared" si="75"/>
        <v>0.11712931618144888</v>
      </c>
      <c r="AS44" s="65">
        <f t="shared" si="61"/>
        <v>0.38185511171293163</v>
      </c>
      <c r="AT44" s="78" t="str">
        <f t="shared" si="34"/>
        <v>C</v>
      </c>
      <c r="AU44" s="33">
        <v>160</v>
      </c>
      <c r="AV44" s="34">
        <f t="shared" si="76"/>
        <v>0.1083276912660799</v>
      </c>
      <c r="AW44" s="65">
        <f t="shared" si="62"/>
        <v>0.26472579553148273</v>
      </c>
      <c r="AX44" s="83" t="str">
        <f t="shared" si="36"/>
        <v>B</v>
      </c>
      <c r="AY44" s="33">
        <v>45</v>
      </c>
      <c r="AZ44" s="34">
        <f t="shared" si="77"/>
        <v>3.0467163168584971E-2</v>
      </c>
      <c r="BA44" s="65">
        <f t="shared" si="80"/>
        <v>0.15639810426540285</v>
      </c>
      <c r="BB44" s="78" t="str">
        <f t="shared" si="38"/>
        <v>B</v>
      </c>
      <c r="BC44" s="58">
        <f t="shared" si="51"/>
        <v>186</v>
      </c>
      <c r="BD44" s="47">
        <f t="shared" si="63"/>
        <v>0.12593094109681788</v>
      </c>
      <c r="BE44" s="47">
        <f t="shared" si="64"/>
        <v>0.12593094109681788</v>
      </c>
      <c r="BF44" s="82" t="str">
        <f t="shared" si="40"/>
        <v>A</v>
      </c>
      <c r="BG44" s="33">
        <v>147</v>
      </c>
      <c r="BH44" s="34">
        <f t="shared" si="78"/>
        <v>9.9526066350710901E-2</v>
      </c>
      <c r="BI44" s="35">
        <f t="shared" si="50"/>
        <v>0.12593094109681788</v>
      </c>
      <c r="BJ44" s="33">
        <v>39</v>
      </c>
      <c r="BK44" s="34">
        <f t="shared" si="79"/>
        <v>2.6404874746106973E-2</v>
      </c>
      <c r="BL44" s="35">
        <f t="shared" si="13"/>
        <v>2.6404874746106973E-2</v>
      </c>
      <c r="BM44" s="36">
        <v>1477</v>
      </c>
      <c r="BN44" s="37">
        <f t="shared" si="65"/>
        <v>24.84157075152336</v>
      </c>
      <c r="BP44" s="66">
        <f t="shared" si="43"/>
        <v>1</v>
      </c>
      <c r="BQ44" s="66">
        <f t="shared" si="44"/>
        <v>2</v>
      </c>
      <c r="BR44" s="66">
        <f t="shared" si="45"/>
        <v>3</v>
      </c>
      <c r="BS44" s="66">
        <f t="shared" si="46"/>
        <v>5</v>
      </c>
      <c r="BT44" s="66">
        <f t="shared" si="47"/>
        <v>2</v>
      </c>
      <c r="BU44" s="66">
        <f t="shared" si="48"/>
        <v>13</v>
      </c>
    </row>
    <row r="45" spans="1:73" ht="21" x14ac:dyDescent="0.2">
      <c r="A45" s="99"/>
      <c r="B45" s="22" t="s">
        <v>147</v>
      </c>
      <c r="C45" s="22" t="s">
        <v>148</v>
      </c>
      <c r="D45" s="22" t="s">
        <v>44</v>
      </c>
      <c r="E45" s="15" t="s">
        <v>149</v>
      </c>
      <c r="F45" s="16" t="s">
        <v>150</v>
      </c>
      <c r="G45" s="17">
        <v>6</v>
      </c>
      <c r="H45" s="18">
        <f t="shared" si="66"/>
        <v>2.1126760563380281E-2</v>
      </c>
      <c r="I45" s="48">
        <f t="shared" si="52"/>
        <v>1</v>
      </c>
      <c r="J45" s="60" t="str">
        <f t="shared" si="16"/>
        <v>E</v>
      </c>
      <c r="K45" s="17">
        <v>1</v>
      </c>
      <c r="L45" s="18">
        <f t="shared" si="67"/>
        <v>3.5211267605633804E-3</v>
      </c>
      <c r="M45" s="48">
        <f t="shared" si="53"/>
        <v>0.97887323943661975</v>
      </c>
      <c r="N45" s="60" t="str">
        <f t="shared" si="18"/>
        <v>E</v>
      </c>
      <c r="O45" s="17">
        <v>7</v>
      </c>
      <c r="P45" s="18">
        <f t="shared" si="68"/>
        <v>2.464788732394366E-2</v>
      </c>
      <c r="Q45" s="48">
        <f t="shared" si="54"/>
        <v>0.97535211267605637</v>
      </c>
      <c r="R45" s="60" t="str">
        <f t="shared" si="20"/>
        <v>E</v>
      </c>
      <c r="S45" s="17">
        <v>3</v>
      </c>
      <c r="T45" s="18">
        <f t="shared" si="69"/>
        <v>1.0563380281690141E-2</v>
      </c>
      <c r="U45" s="48">
        <f t="shared" si="55"/>
        <v>0.95070422535211274</v>
      </c>
      <c r="V45" s="60" t="str">
        <f t="shared" si="22"/>
        <v>E</v>
      </c>
      <c r="W45" s="17">
        <v>5</v>
      </c>
      <c r="X45" s="18">
        <f t="shared" si="70"/>
        <v>1.7605633802816902E-2</v>
      </c>
      <c r="Y45" s="48">
        <f t="shared" si="56"/>
        <v>0.94014084507042261</v>
      </c>
      <c r="Z45" s="60" t="str">
        <f t="shared" si="24"/>
        <v>E</v>
      </c>
      <c r="AA45" s="17">
        <v>7</v>
      </c>
      <c r="AB45" s="18">
        <f t="shared" si="71"/>
        <v>2.464788732394366E-2</v>
      </c>
      <c r="AC45" s="48">
        <f t="shared" si="57"/>
        <v>0.92253521126760574</v>
      </c>
      <c r="AD45" s="60" t="str">
        <f t="shared" si="26"/>
        <v>E</v>
      </c>
      <c r="AE45" s="17">
        <v>22</v>
      </c>
      <c r="AF45" s="18">
        <f t="shared" si="72"/>
        <v>7.746478873239436E-2</v>
      </c>
      <c r="AG45" s="48">
        <f t="shared" si="58"/>
        <v>0.89788732394366211</v>
      </c>
      <c r="AH45" s="60" t="str">
        <f t="shared" si="28"/>
        <v>D</v>
      </c>
      <c r="AI45" s="17">
        <v>19</v>
      </c>
      <c r="AJ45" s="18">
        <f t="shared" si="73"/>
        <v>6.6901408450704219E-2</v>
      </c>
      <c r="AK45" s="48">
        <f t="shared" si="59"/>
        <v>0.82042253521126773</v>
      </c>
      <c r="AL45" s="60" t="str">
        <f t="shared" si="30"/>
        <v>D</v>
      </c>
      <c r="AM45" s="17">
        <v>19</v>
      </c>
      <c r="AN45" s="18">
        <f t="shared" si="74"/>
        <v>6.6901408450704219E-2</v>
      </c>
      <c r="AO45" s="48">
        <f t="shared" si="60"/>
        <v>0.75352112676056349</v>
      </c>
      <c r="AP45" s="60" t="str">
        <f t="shared" si="32"/>
        <v>D</v>
      </c>
      <c r="AQ45" s="17">
        <v>38</v>
      </c>
      <c r="AR45" s="18">
        <f t="shared" si="75"/>
        <v>0.13380281690140844</v>
      </c>
      <c r="AS45" s="48">
        <f t="shared" si="61"/>
        <v>0.68661971830985924</v>
      </c>
      <c r="AT45" s="76" t="str">
        <f t="shared" si="34"/>
        <v>D</v>
      </c>
      <c r="AU45" s="17">
        <v>35</v>
      </c>
      <c r="AV45" s="18">
        <f t="shared" si="76"/>
        <v>0.12323943661971831</v>
      </c>
      <c r="AW45" s="48">
        <f t="shared" si="62"/>
        <v>0.55281690140845074</v>
      </c>
      <c r="AX45" s="76" t="str">
        <f t="shared" si="36"/>
        <v>C</v>
      </c>
      <c r="AY45" s="17">
        <v>21</v>
      </c>
      <c r="AZ45" s="18">
        <f t="shared" si="77"/>
        <v>7.3943661971830985E-2</v>
      </c>
      <c r="BA45" s="48">
        <f t="shared" si="80"/>
        <v>0.42957746478873238</v>
      </c>
      <c r="BB45" s="76" t="str">
        <f t="shared" si="38"/>
        <v>B</v>
      </c>
      <c r="BC45" s="56">
        <f t="shared" si="51"/>
        <v>101</v>
      </c>
      <c r="BD45" s="45">
        <f t="shared" si="63"/>
        <v>0.35563380281690143</v>
      </c>
      <c r="BE45" s="45">
        <f t="shared" si="64"/>
        <v>0.35563380281690143</v>
      </c>
      <c r="BF45" s="80" t="str">
        <f t="shared" si="40"/>
        <v>A</v>
      </c>
      <c r="BG45" s="17">
        <v>56</v>
      </c>
      <c r="BH45" s="18">
        <f t="shared" si="78"/>
        <v>0.19718309859154928</v>
      </c>
      <c r="BI45" s="19">
        <f t="shared" si="50"/>
        <v>0.35563380281690138</v>
      </c>
      <c r="BJ45" s="17">
        <v>45</v>
      </c>
      <c r="BK45" s="18">
        <f t="shared" si="79"/>
        <v>0.15845070422535212</v>
      </c>
      <c r="BL45" s="19">
        <f t="shared" si="13"/>
        <v>0.15845070422535212</v>
      </c>
      <c r="BM45" s="20">
        <v>284</v>
      </c>
      <c r="BN45" s="21">
        <f t="shared" si="65"/>
        <v>27.264084507042252</v>
      </c>
      <c r="BP45" s="66">
        <f t="shared" si="43"/>
        <v>1</v>
      </c>
      <c r="BQ45" s="66">
        <f t="shared" si="44"/>
        <v>1</v>
      </c>
      <c r="BR45" s="66">
        <f t="shared" si="45"/>
        <v>1</v>
      </c>
      <c r="BS45" s="66">
        <f t="shared" si="46"/>
        <v>4</v>
      </c>
      <c r="BT45" s="66">
        <f t="shared" si="47"/>
        <v>6</v>
      </c>
      <c r="BU45" s="66">
        <f t="shared" si="48"/>
        <v>13</v>
      </c>
    </row>
    <row r="46" spans="1:73" ht="21.75" thickBot="1" x14ac:dyDescent="0.25">
      <c r="A46" s="100"/>
      <c r="B46" s="23" t="s">
        <v>151</v>
      </c>
      <c r="C46" s="23" t="s">
        <v>152</v>
      </c>
      <c r="D46" s="23" t="s">
        <v>135</v>
      </c>
      <c r="E46" s="24" t="s">
        <v>153</v>
      </c>
      <c r="F46" s="25" t="s">
        <v>154</v>
      </c>
      <c r="G46" s="26">
        <v>66</v>
      </c>
      <c r="H46" s="27">
        <f t="shared" si="66"/>
        <v>3.7457434733257661E-2</v>
      </c>
      <c r="I46" s="49">
        <f t="shared" si="52"/>
        <v>1</v>
      </c>
      <c r="J46" s="62" t="str">
        <f t="shared" si="16"/>
        <v>E</v>
      </c>
      <c r="K46" s="26">
        <v>42</v>
      </c>
      <c r="L46" s="27">
        <f t="shared" si="67"/>
        <v>2.383654937570942E-2</v>
      </c>
      <c r="M46" s="49">
        <f t="shared" si="53"/>
        <v>0.96254256526674231</v>
      </c>
      <c r="N46" s="62" t="str">
        <f t="shared" si="18"/>
        <v>E</v>
      </c>
      <c r="O46" s="26">
        <v>72</v>
      </c>
      <c r="P46" s="27">
        <f t="shared" si="68"/>
        <v>4.0862656072644721E-2</v>
      </c>
      <c r="Q46" s="49">
        <f t="shared" si="54"/>
        <v>0.93870601589103286</v>
      </c>
      <c r="R46" s="62" t="str">
        <f t="shared" si="20"/>
        <v>E</v>
      </c>
      <c r="S46" s="26">
        <v>69</v>
      </c>
      <c r="T46" s="27">
        <f t="shared" si="69"/>
        <v>3.9160045402951191E-2</v>
      </c>
      <c r="U46" s="49">
        <f t="shared" si="55"/>
        <v>0.89784335981838814</v>
      </c>
      <c r="V46" s="62" t="str">
        <f t="shared" si="22"/>
        <v>D</v>
      </c>
      <c r="W46" s="26">
        <v>83</v>
      </c>
      <c r="X46" s="27">
        <f t="shared" si="70"/>
        <v>4.7105561861520998E-2</v>
      </c>
      <c r="Y46" s="49">
        <f t="shared" si="56"/>
        <v>0.85868331441543699</v>
      </c>
      <c r="Z46" s="62" t="str">
        <f t="shared" si="24"/>
        <v>D</v>
      </c>
      <c r="AA46" s="26">
        <v>110</v>
      </c>
      <c r="AB46" s="27">
        <f t="shared" si="71"/>
        <v>6.2429057888762768E-2</v>
      </c>
      <c r="AC46" s="49">
        <f t="shared" si="57"/>
        <v>0.81157775255391595</v>
      </c>
      <c r="AD46" s="62" t="str">
        <f t="shared" si="26"/>
        <v>D</v>
      </c>
      <c r="AE46" s="26">
        <v>145</v>
      </c>
      <c r="AF46" s="27">
        <f t="shared" si="72"/>
        <v>8.2292849035187285E-2</v>
      </c>
      <c r="AG46" s="49">
        <f t="shared" si="58"/>
        <v>0.74914869466515321</v>
      </c>
      <c r="AH46" s="62" t="str">
        <f t="shared" si="28"/>
        <v>D</v>
      </c>
      <c r="AI46" s="26">
        <v>170</v>
      </c>
      <c r="AJ46" s="27">
        <f t="shared" si="73"/>
        <v>9.6481271282633368E-2</v>
      </c>
      <c r="AK46" s="49">
        <f t="shared" si="59"/>
        <v>0.66685584562996592</v>
      </c>
      <c r="AL46" s="62" t="str">
        <f t="shared" si="30"/>
        <v>D</v>
      </c>
      <c r="AM46" s="26">
        <v>186</v>
      </c>
      <c r="AN46" s="27">
        <f t="shared" si="74"/>
        <v>0.10556186152099886</v>
      </c>
      <c r="AO46" s="49">
        <f t="shared" si="60"/>
        <v>0.57037457434733252</v>
      </c>
      <c r="AP46" s="62" t="str">
        <f t="shared" si="32"/>
        <v>C</v>
      </c>
      <c r="AQ46" s="26">
        <v>197</v>
      </c>
      <c r="AR46" s="27">
        <f t="shared" si="75"/>
        <v>0.11180476730987514</v>
      </c>
      <c r="AS46" s="49">
        <f t="shared" si="61"/>
        <v>0.46481271282633368</v>
      </c>
      <c r="AT46" s="77" t="str">
        <f t="shared" si="34"/>
        <v>C</v>
      </c>
      <c r="AU46" s="26">
        <v>208</v>
      </c>
      <c r="AV46" s="27">
        <f t="shared" si="76"/>
        <v>0.11804767309875142</v>
      </c>
      <c r="AW46" s="49">
        <f t="shared" si="62"/>
        <v>0.35300794551645853</v>
      </c>
      <c r="AX46" s="77" t="str">
        <f t="shared" si="36"/>
        <v>C</v>
      </c>
      <c r="AY46" s="26">
        <v>52</v>
      </c>
      <c r="AZ46" s="27">
        <f t="shared" si="77"/>
        <v>2.9511918274687854E-2</v>
      </c>
      <c r="BA46" s="49">
        <f t="shared" si="80"/>
        <v>0.23496027241770714</v>
      </c>
      <c r="BB46" s="77" t="str">
        <f t="shared" si="38"/>
        <v>B</v>
      </c>
      <c r="BC46" s="57">
        <f t="shared" si="51"/>
        <v>362</v>
      </c>
      <c r="BD46" s="46">
        <f t="shared" si="63"/>
        <v>0.20544835414301929</v>
      </c>
      <c r="BE46" s="46">
        <f t="shared" si="64"/>
        <v>0.20544835414301929</v>
      </c>
      <c r="BF46" s="81" t="str">
        <f t="shared" si="40"/>
        <v>A</v>
      </c>
      <c r="BG46" s="26">
        <v>252</v>
      </c>
      <c r="BH46" s="27">
        <f t="shared" si="78"/>
        <v>0.14301929625425652</v>
      </c>
      <c r="BI46" s="28">
        <f t="shared" si="50"/>
        <v>0.20544835414301929</v>
      </c>
      <c r="BJ46" s="26">
        <v>110</v>
      </c>
      <c r="BK46" s="27">
        <f t="shared" si="79"/>
        <v>6.2429057888762768E-2</v>
      </c>
      <c r="BL46" s="28">
        <f t="shared" si="13"/>
        <v>6.2429057888762768E-2</v>
      </c>
      <c r="BM46" s="29">
        <v>1762</v>
      </c>
      <c r="BN46" s="30">
        <f t="shared" si="65"/>
        <v>25.713961407491485</v>
      </c>
      <c r="BP46" s="67">
        <f t="shared" si="43"/>
        <v>1</v>
      </c>
      <c r="BQ46" s="67">
        <f t="shared" si="44"/>
        <v>1</v>
      </c>
      <c r="BR46" s="67">
        <f t="shared" si="45"/>
        <v>3</v>
      </c>
      <c r="BS46" s="67">
        <f t="shared" si="46"/>
        <v>5</v>
      </c>
      <c r="BT46" s="67">
        <f t="shared" si="47"/>
        <v>3</v>
      </c>
      <c r="BU46" s="67">
        <f t="shared" si="48"/>
        <v>13</v>
      </c>
    </row>
    <row r="47" spans="1:73" ht="12.75" customHeight="1" thickTop="1" x14ac:dyDescent="0.2">
      <c r="A47" s="98" t="s">
        <v>155</v>
      </c>
      <c r="B47" s="69" t="s">
        <v>156</v>
      </c>
      <c r="C47" s="69" t="s">
        <v>157</v>
      </c>
      <c r="D47" s="69" t="s">
        <v>6</v>
      </c>
      <c r="E47" s="31" t="s">
        <v>158</v>
      </c>
      <c r="F47" s="32" t="s">
        <v>159</v>
      </c>
      <c r="G47" s="33">
        <v>37</v>
      </c>
      <c r="H47" s="34">
        <f t="shared" si="66"/>
        <v>3.2830523513753325E-2</v>
      </c>
      <c r="I47" s="65">
        <f t="shared" si="52"/>
        <v>1</v>
      </c>
      <c r="J47" s="63" t="str">
        <f t="shared" si="16"/>
        <v>E</v>
      </c>
      <c r="K47" s="33">
        <v>22</v>
      </c>
      <c r="L47" s="34">
        <f t="shared" si="67"/>
        <v>1.9520851818988466E-2</v>
      </c>
      <c r="M47" s="65">
        <f t="shared" si="53"/>
        <v>0.96716947648624663</v>
      </c>
      <c r="N47" s="63" t="str">
        <f t="shared" si="18"/>
        <v>E</v>
      </c>
      <c r="O47" s="33">
        <v>49</v>
      </c>
      <c r="P47" s="34">
        <f t="shared" si="68"/>
        <v>4.3478260869565216E-2</v>
      </c>
      <c r="Q47" s="65">
        <f t="shared" si="54"/>
        <v>0.94764862466725819</v>
      </c>
      <c r="R47" s="63" t="str">
        <f t="shared" si="20"/>
        <v>E</v>
      </c>
      <c r="S47" s="33">
        <v>21</v>
      </c>
      <c r="T47" s="34">
        <f t="shared" si="69"/>
        <v>1.8633540372670808E-2</v>
      </c>
      <c r="U47" s="65">
        <f t="shared" si="55"/>
        <v>0.904170363797693</v>
      </c>
      <c r="V47" s="63" t="str">
        <f t="shared" si="22"/>
        <v>E</v>
      </c>
      <c r="W47" s="33">
        <v>41</v>
      </c>
      <c r="X47" s="34">
        <f t="shared" si="70"/>
        <v>3.6379769299023958E-2</v>
      </c>
      <c r="Y47" s="65">
        <f t="shared" si="56"/>
        <v>0.88553682342502216</v>
      </c>
      <c r="Z47" s="63" t="str">
        <f t="shared" si="24"/>
        <v>D</v>
      </c>
      <c r="AA47" s="33">
        <v>47</v>
      </c>
      <c r="AB47" s="34">
        <f t="shared" si="71"/>
        <v>4.17036379769299E-2</v>
      </c>
      <c r="AC47" s="65">
        <f t="shared" si="57"/>
        <v>0.84915705412599818</v>
      </c>
      <c r="AD47" s="63" t="str">
        <f t="shared" si="26"/>
        <v>D</v>
      </c>
      <c r="AE47" s="33">
        <v>91</v>
      </c>
      <c r="AF47" s="34">
        <f t="shared" si="72"/>
        <v>8.0745341614906832E-2</v>
      </c>
      <c r="AG47" s="65">
        <f t="shared" si="58"/>
        <v>0.80745341614906829</v>
      </c>
      <c r="AH47" s="63" t="str">
        <f t="shared" si="28"/>
        <v>D</v>
      </c>
      <c r="AI47" s="33">
        <v>71</v>
      </c>
      <c r="AJ47" s="34">
        <f t="shared" si="73"/>
        <v>6.2999112688553682E-2</v>
      </c>
      <c r="AK47" s="65">
        <f t="shared" si="59"/>
        <v>0.72670807453416142</v>
      </c>
      <c r="AL47" s="63" t="str">
        <f t="shared" si="30"/>
        <v>D</v>
      </c>
      <c r="AM47" s="33">
        <v>116</v>
      </c>
      <c r="AN47" s="34">
        <f t="shared" si="74"/>
        <v>0.10292812777284827</v>
      </c>
      <c r="AO47" s="65">
        <f t="shared" si="60"/>
        <v>0.66370896184560779</v>
      </c>
      <c r="AP47" s="63" t="str">
        <f t="shared" si="32"/>
        <v>D</v>
      </c>
      <c r="AQ47" s="33">
        <v>132</v>
      </c>
      <c r="AR47" s="34">
        <f t="shared" si="75"/>
        <v>0.11712511091393078</v>
      </c>
      <c r="AS47" s="65">
        <f t="shared" si="61"/>
        <v>0.56078083407275947</v>
      </c>
      <c r="AT47" s="78" t="str">
        <f t="shared" si="34"/>
        <v>C</v>
      </c>
      <c r="AU47" s="33">
        <v>127</v>
      </c>
      <c r="AV47" s="34">
        <f t="shared" si="76"/>
        <v>0.1126885536823425</v>
      </c>
      <c r="AW47" s="65">
        <f t="shared" si="62"/>
        <v>0.44365572315882867</v>
      </c>
      <c r="AX47" s="83" t="str">
        <f t="shared" si="36"/>
        <v>C</v>
      </c>
      <c r="AY47" s="33">
        <v>58</v>
      </c>
      <c r="AZ47" s="34">
        <f t="shared" si="77"/>
        <v>5.1464063886424133E-2</v>
      </c>
      <c r="BA47" s="65">
        <f t="shared" si="80"/>
        <v>0.33096716947648619</v>
      </c>
      <c r="BB47" s="78" t="str">
        <f t="shared" si="38"/>
        <v>B</v>
      </c>
      <c r="BC47" s="58">
        <f t="shared" si="51"/>
        <v>315</v>
      </c>
      <c r="BD47" s="47">
        <f t="shared" si="63"/>
        <v>0.27950310559006208</v>
      </c>
      <c r="BE47" s="47">
        <f t="shared" si="64"/>
        <v>0.27950310559006208</v>
      </c>
      <c r="BF47" s="82" t="str">
        <f t="shared" si="40"/>
        <v>A</v>
      </c>
      <c r="BG47" s="33">
        <v>184</v>
      </c>
      <c r="BH47" s="34">
        <f t="shared" si="78"/>
        <v>0.16326530612244897</v>
      </c>
      <c r="BI47" s="35">
        <f t="shared" si="50"/>
        <v>0.27950310559006208</v>
      </c>
      <c r="BJ47" s="33">
        <v>131</v>
      </c>
      <c r="BK47" s="34">
        <f t="shared" si="79"/>
        <v>0.11623779946761313</v>
      </c>
      <c r="BL47" s="35">
        <f t="shared" si="13"/>
        <v>0.11623779946761313</v>
      </c>
      <c r="BM47" s="36">
        <v>1127</v>
      </c>
      <c r="BN47" s="37">
        <f t="shared" si="65"/>
        <v>26.366459627329192</v>
      </c>
      <c r="BP47" s="66">
        <f t="shared" si="43"/>
        <v>1</v>
      </c>
      <c r="BQ47" s="66">
        <f t="shared" si="44"/>
        <v>1</v>
      </c>
      <c r="BR47" s="66">
        <f t="shared" si="45"/>
        <v>2</v>
      </c>
      <c r="BS47" s="66">
        <f t="shared" si="46"/>
        <v>5</v>
      </c>
      <c r="BT47" s="66">
        <f t="shared" si="47"/>
        <v>4</v>
      </c>
      <c r="BU47" s="66">
        <f t="shared" si="48"/>
        <v>13</v>
      </c>
    </row>
    <row r="48" spans="1:73" x14ac:dyDescent="0.2">
      <c r="A48" s="99"/>
      <c r="B48" s="22" t="s">
        <v>160</v>
      </c>
      <c r="C48" s="22" t="s">
        <v>161</v>
      </c>
      <c r="D48" s="22" t="s">
        <v>6</v>
      </c>
      <c r="E48" s="15" t="s">
        <v>162</v>
      </c>
      <c r="F48" s="16" t="s">
        <v>163</v>
      </c>
      <c r="G48" s="17">
        <v>27</v>
      </c>
      <c r="H48" s="18">
        <f t="shared" si="66"/>
        <v>1.3982392542723977E-2</v>
      </c>
      <c r="I48" s="48">
        <f t="shared" si="52"/>
        <v>1</v>
      </c>
      <c r="J48" s="60" t="str">
        <f t="shared" si="16"/>
        <v>E</v>
      </c>
      <c r="K48" s="17">
        <v>15</v>
      </c>
      <c r="L48" s="18">
        <f t="shared" si="67"/>
        <v>7.7679958570688766E-3</v>
      </c>
      <c r="M48" s="48">
        <f t="shared" si="53"/>
        <v>0.98601760745727607</v>
      </c>
      <c r="N48" s="60" t="str">
        <f t="shared" si="18"/>
        <v>E</v>
      </c>
      <c r="O48" s="17">
        <v>34</v>
      </c>
      <c r="P48" s="18">
        <f t="shared" si="68"/>
        <v>1.7607457276022784E-2</v>
      </c>
      <c r="Q48" s="48">
        <f t="shared" si="54"/>
        <v>0.97824961160020718</v>
      </c>
      <c r="R48" s="60" t="str">
        <f t="shared" si="20"/>
        <v>E</v>
      </c>
      <c r="S48" s="17">
        <v>23</v>
      </c>
      <c r="T48" s="18">
        <f t="shared" si="69"/>
        <v>1.1910926980838944E-2</v>
      </c>
      <c r="U48" s="48">
        <f t="shared" si="55"/>
        <v>0.96064215432418443</v>
      </c>
      <c r="V48" s="60" t="str">
        <f t="shared" si="22"/>
        <v>E</v>
      </c>
      <c r="W48" s="17">
        <v>44</v>
      </c>
      <c r="X48" s="18">
        <f t="shared" si="70"/>
        <v>2.2786121180735371E-2</v>
      </c>
      <c r="Y48" s="48">
        <f t="shared" si="56"/>
        <v>0.94873122734334547</v>
      </c>
      <c r="Z48" s="60" t="str">
        <f t="shared" si="24"/>
        <v>E</v>
      </c>
      <c r="AA48" s="17">
        <v>64</v>
      </c>
      <c r="AB48" s="18">
        <f t="shared" si="71"/>
        <v>3.3143448990160536E-2</v>
      </c>
      <c r="AC48" s="48">
        <f t="shared" si="57"/>
        <v>0.92594510616261005</v>
      </c>
      <c r="AD48" s="60" t="str">
        <f t="shared" si="26"/>
        <v>E</v>
      </c>
      <c r="AE48" s="17">
        <v>91</v>
      </c>
      <c r="AF48" s="18">
        <f t="shared" si="72"/>
        <v>4.7125841532884516E-2</v>
      </c>
      <c r="AG48" s="48">
        <f t="shared" si="58"/>
        <v>0.89280165717244953</v>
      </c>
      <c r="AH48" s="60" t="str">
        <f t="shared" si="28"/>
        <v>D</v>
      </c>
      <c r="AI48" s="17">
        <v>103</v>
      </c>
      <c r="AJ48" s="18">
        <f t="shared" si="73"/>
        <v>5.3340238218539615E-2</v>
      </c>
      <c r="AK48" s="48">
        <f t="shared" si="59"/>
        <v>0.84567581563956495</v>
      </c>
      <c r="AL48" s="60" t="str">
        <f t="shared" si="30"/>
        <v>D</v>
      </c>
      <c r="AM48" s="17">
        <v>176</v>
      </c>
      <c r="AN48" s="18">
        <f t="shared" si="74"/>
        <v>9.1144484722941482E-2</v>
      </c>
      <c r="AO48" s="48">
        <f t="shared" si="60"/>
        <v>0.79233557742102534</v>
      </c>
      <c r="AP48" s="60" t="str">
        <f t="shared" si="32"/>
        <v>D</v>
      </c>
      <c r="AQ48" s="17">
        <v>260</v>
      </c>
      <c r="AR48" s="18">
        <f t="shared" si="75"/>
        <v>0.13464526152252718</v>
      </c>
      <c r="AS48" s="48">
        <f t="shared" si="61"/>
        <v>0.70119109269808388</v>
      </c>
      <c r="AT48" s="76" t="str">
        <f t="shared" si="34"/>
        <v>D</v>
      </c>
      <c r="AU48" s="17">
        <v>260</v>
      </c>
      <c r="AV48" s="18">
        <f t="shared" si="76"/>
        <v>0.13464526152252718</v>
      </c>
      <c r="AW48" s="48">
        <f t="shared" si="62"/>
        <v>0.56654583117555668</v>
      </c>
      <c r="AX48" s="76" t="str">
        <f t="shared" si="36"/>
        <v>C</v>
      </c>
      <c r="AY48" s="17">
        <v>190</v>
      </c>
      <c r="AZ48" s="18">
        <f t="shared" si="77"/>
        <v>9.8394614189539098E-2</v>
      </c>
      <c r="BA48" s="48">
        <f t="shared" si="80"/>
        <v>0.43190056965302948</v>
      </c>
      <c r="BB48" s="76" t="str">
        <f t="shared" si="38"/>
        <v>B</v>
      </c>
      <c r="BC48" s="56">
        <f t="shared" ref="BC48:BC64" si="81">+BG48+BJ48</f>
        <v>644</v>
      </c>
      <c r="BD48" s="45">
        <f t="shared" si="63"/>
        <v>0.33350595546349043</v>
      </c>
      <c r="BE48" s="45">
        <f t="shared" si="64"/>
        <v>0.33350595546349043</v>
      </c>
      <c r="BF48" s="80" t="str">
        <f t="shared" si="40"/>
        <v>A</v>
      </c>
      <c r="BG48" s="17">
        <v>365</v>
      </c>
      <c r="BH48" s="18">
        <f t="shared" si="78"/>
        <v>0.18902123252200931</v>
      </c>
      <c r="BI48" s="19">
        <f t="shared" si="50"/>
        <v>0.33350595546349038</v>
      </c>
      <c r="BJ48" s="17">
        <v>279</v>
      </c>
      <c r="BK48" s="18">
        <f t="shared" si="79"/>
        <v>0.1444847229414811</v>
      </c>
      <c r="BL48" s="19">
        <f t="shared" si="13"/>
        <v>0.1444847229414811</v>
      </c>
      <c r="BM48" s="20">
        <v>1931</v>
      </c>
      <c r="BN48" s="21">
        <f t="shared" si="65"/>
        <v>27.363542206110825</v>
      </c>
      <c r="BP48" s="66">
        <f t="shared" si="43"/>
        <v>1</v>
      </c>
      <c r="BQ48" s="66">
        <f t="shared" si="44"/>
        <v>1</v>
      </c>
      <c r="BR48" s="66">
        <f t="shared" si="45"/>
        <v>1</v>
      </c>
      <c r="BS48" s="66">
        <f t="shared" si="46"/>
        <v>4</v>
      </c>
      <c r="BT48" s="66">
        <f t="shared" si="47"/>
        <v>6</v>
      </c>
      <c r="BU48" s="66">
        <f t="shared" si="48"/>
        <v>13</v>
      </c>
    </row>
    <row r="49" spans="1:73" x14ac:dyDescent="0.2">
      <c r="A49" s="99"/>
      <c r="B49" s="22" t="s">
        <v>164</v>
      </c>
      <c r="C49" s="22" t="s">
        <v>165</v>
      </c>
      <c r="D49" s="22" t="s">
        <v>6</v>
      </c>
      <c r="E49" s="15" t="s">
        <v>166</v>
      </c>
      <c r="F49" s="16" t="s">
        <v>167</v>
      </c>
      <c r="G49" s="17">
        <v>58</v>
      </c>
      <c r="H49" s="18">
        <f t="shared" si="66"/>
        <v>3.8744154976619906E-2</v>
      </c>
      <c r="I49" s="48">
        <f t="shared" si="52"/>
        <v>1</v>
      </c>
      <c r="J49" s="60" t="str">
        <f t="shared" si="16"/>
        <v>E</v>
      </c>
      <c r="K49" s="17">
        <v>17</v>
      </c>
      <c r="L49" s="18">
        <f t="shared" si="67"/>
        <v>1.1356045424181697E-2</v>
      </c>
      <c r="M49" s="48">
        <f t="shared" si="53"/>
        <v>0.96125584502338013</v>
      </c>
      <c r="N49" s="60" t="str">
        <f t="shared" si="18"/>
        <v>E</v>
      </c>
      <c r="O49" s="17">
        <v>45</v>
      </c>
      <c r="P49" s="18">
        <f t="shared" si="68"/>
        <v>3.0060120240480961E-2</v>
      </c>
      <c r="Q49" s="48">
        <f t="shared" si="54"/>
        <v>0.94989979959919846</v>
      </c>
      <c r="R49" s="60" t="str">
        <f t="shared" si="20"/>
        <v>E</v>
      </c>
      <c r="S49" s="17">
        <v>39</v>
      </c>
      <c r="T49" s="18">
        <f t="shared" si="69"/>
        <v>2.6052104208416832E-2</v>
      </c>
      <c r="U49" s="48">
        <f t="shared" si="55"/>
        <v>0.91983967935871747</v>
      </c>
      <c r="V49" s="60" t="str">
        <f t="shared" si="22"/>
        <v>E</v>
      </c>
      <c r="W49" s="17">
        <v>47</v>
      </c>
      <c r="X49" s="18">
        <f t="shared" si="70"/>
        <v>3.1396125584502339E-2</v>
      </c>
      <c r="Y49" s="48">
        <f t="shared" si="56"/>
        <v>0.89378757515030061</v>
      </c>
      <c r="Z49" s="60" t="str">
        <f t="shared" si="24"/>
        <v>D</v>
      </c>
      <c r="AA49" s="17">
        <v>54</v>
      </c>
      <c r="AB49" s="18">
        <f t="shared" si="71"/>
        <v>3.6072144288577156E-2</v>
      </c>
      <c r="AC49" s="48">
        <f t="shared" si="57"/>
        <v>0.86239144956579827</v>
      </c>
      <c r="AD49" s="60" t="str">
        <f t="shared" si="26"/>
        <v>D</v>
      </c>
      <c r="AE49" s="17">
        <v>72</v>
      </c>
      <c r="AF49" s="18">
        <f t="shared" si="72"/>
        <v>4.8096192384769539E-2</v>
      </c>
      <c r="AG49" s="48">
        <f t="shared" si="58"/>
        <v>0.82631930527722108</v>
      </c>
      <c r="AH49" s="60" t="str">
        <f t="shared" si="28"/>
        <v>D</v>
      </c>
      <c r="AI49" s="17">
        <v>108</v>
      </c>
      <c r="AJ49" s="18">
        <f t="shared" si="73"/>
        <v>7.2144288577154311E-2</v>
      </c>
      <c r="AK49" s="48">
        <f t="shared" si="59"/>
        <v>0.7782231128924515</v>
      </c>
      <c r="AL49" s="60" t="str">
        <f t="shared" si="30"/>
        <v>D</v>
      </c>
      <c r="AM49" s="17">
        <v>147</v>
      </c>
      <c r="AN49" s="18">
        <f t="shared" si="74"/>
        <v>9.8196392785571143E-2</v>
      </c>
      <c r="AO49" s="48">
        <f t="shared" si="60"/>
        <v>0.70607882431529723</v>
      </c>
      <c r="AP49" s="60" t="str">
        <f t="shared" si="32"/>
        <v>D</v>
      </c>
      <c r="AQ49" s="17">
        <v>177</v>
      </c>
      <c r="AR49" s="18">
        <f t="shared" si="75"/>
        <v>0.11823647294589178</v>
      </c>
      <c r="AS49" s="48">
        <f t="shared" si="61"/>
        <v>0.6078824315297261</v>
      </c>
      <c r="AT49" s="76" t="str">
        <f t="shared" si="34"/>
        <v>C</v>
      </c>
      <c r="AU49" s="17">
        <v>246</v>
      </c>
      <c r="AV49" s="18">
        <f t="shared" si="76"/>
        <v>0.16432865731462926</v>
      </c>
      <c r="AW49" s="48">
        <f t="shared" si="62"/>
        <v>0.48964595858383431</v>
      </c>
      <c r="AX49" s="76" t="str">
        <f t="shared" si="36"/>
        <v>C</v>
      </c>
      <c r="AY49" s="17">
        <v>110</v>
      </c>
      <c r="AZ49" s="18">
        <f t="shared" si="77"/>
        <v>7.3480293921175679E-2</v>
      </c>
      <c r="BA49" s="48">
        <f t="shared" si="80"/>
        <v>0.32531730126920505</v>
      </c>
      <c r="BB49" s="76" t="str">
        <f t="shared" si="38"/>
        <v>B</v>
      </c>
      <c r="BC49" s="56">
        <f t="shared" si="81"/>
        <v>377</v>
      </c>
      <c r="BD49" s="45">
        <f t="shared" si="63"/>
        <v>0.25183700734802938</v>
      </c>
      <c r="BE49" s="45">
        <f t="shared" si="64"/>
        <v>0.25183700734802938</v>
      </c>
      <c r="BF49" s="80" t="str">
        <f t="shared" si="40"/>
        <v>A</v>
      </c>
      <c r="BG49" s="17">
        <v>227</v>
      </c>
      <c r="BH49" s="18">
        <f t="shared" si="78"/>
        <v>0.15163660654642619</v>
      </c>
      <c r="BI49" s="19">
        <f t="shared" si="50"/>
        <v>0.25183700734802938</v>
      </c>
      <c r="BJ49" s="17">
        <v>150</v>
      </c>
      <c r="BK49" s="18">
        <f t="shared" si="79"/>
        <v>0.10020040080160321</v>
      </c>
      <c r="BL49" s="19">
        <f t="shared" si="13"/>
        <v>0.10020040080160321</v>
      </c>
      <c r="BM49" s="20">
        <v>1497</v>
      </c>
      <c r="BN49" s="21">
        <f t="shared" si="65"/>
        <v>26.57247828991316</v>
      </c>
      <c r="BP49" s="66">
        <f t="shared" si="43"/>
        <v>1</v>
      </c>
      <c r="BQ49" s="66">
        <f t="shared" si="44"/>
        <v>1</v>
      </c>
      <c r="BR49" s="66">
        <f t="shared" si="45"/>
        <v>2</v>
      </c>
      <c r="BS49" s="66">
        <f t="shared" si="46"/>
        <v>5</v>
      </c>
      <c r="BT49" s="66">
        <f t="shared" si="47"/>
        <v>4</v>
      </c>
      <c r="BU49" s="66">
        <f t="shared" si="48"/>
        <v>13</v>
      </c>
    </row>
    <row r="50" spans="1:73" ht="24" customHeight="1" x14ac:dyDescent="0.2">
      <c r="A50" s="99"/>
      <c r="B50" s="40" t="s">
        <v>168</v>
      </c>
      <c r="C50" s="40" t="s">
        <v>169</v>
      </c>
      <c r="D50" s="40" t="s">
        <v>6</v>
      </c>
      <c r="E50" s="15" t="s">
        <v>170</v>
      </c>
      <c r="F50" s="16" t="s">
        <v>171</v>
      </c>
      <c r="G50" s="17">
        <v>26</v>
      </c>
      <c r="H50" s="18">
        <f t="shared" si="66"/>
        <v>2.179379715004191E-2</v>
      </c>
      <c r="I50" s="48">
        <f t="shared" si="52"/>
        <v>1</v>
      </c>
      <c r="J50" s="60" t="str">
        <f t="shared" si="16"/>
        <v>E</v>
      </c>
      <c r="K50" s="17">
        <v>4</v>
      </c>
      <c r="L50" s="18">
        <f t="shared" si="67"/>
        <v>3.3528918692372171E-3</v>
      </c>
      <c r="M50" s="48">
        <f t="shared" si="53"/>
        <v>0.97820620284995818</v>
      </c>
      <c r="N50" s="60" t="str">
        <f t="shared" si="18"/>
        <v>E</v>
      </c>
      <c r="O50" s="17">
        <v>15</v>
      </c>
      <c r="P50" s="18">
        <f t="shared" si="68"/>
        <v>1.2573344509639563E-2</v>
      </c>
      <c r="Q50" s="48">
        <f t="shared" si="54"/>
        <v>0.97485331098072092</v>
      </c>
      <c r="R50" s="60" t="str">
        <f t="shared" si="20"/>
        <v>E</v>
      </c>
      <c r="S50" s="17">
        <v>7</v>
      </c>
      <c r="T50" s="18">
        <f t="shared" si="69"/>
        <v>5.86756077116513E-3</v>
      </c>
      <c r="U50" s="48">
        <f t="shared" si="55"/>
        <v>0.96227996647108138</v>
      </c>
      <c r="V50" s="60" t="str">
        <f t="shared" si="22"/>
        <v>E</v>
      </c>
      <c r="W50" s="17">
        <v>22</v>
      </c>
      <c r="X50" s="18">
        <f t="shared" si="70"/>
        <v>1.8440905280804692E-2</v>
      </c>
      <c r="Y50" s="48">
        <f t="shared" si="56"/>
        <v>0.95641240569991626</v>
      </c>
      <c r="Z50" s="60" t="str">
        <f t="shared" si="24"/>
        <v>E</v>
      </c>
      <c r="AA50" s="17">
        <v>21</v>
      </c>
      <c r="AB50" s="18">
        <f t="shared" si="71"/>
        <v>1.7602682313495391E-2</v>
      </c>
      <c r="AC50" s="48">
        <f t="shared" si="57"/>
        <v>0.93797150041911159</v>
      </c>
      <c r="AD50" s="60" t="str">
        <f t="shared" si="26"/>
        <v>E</v>
      </c>
      <c r="AE50" s="17">
        <v>51</v>
      </c>
      <c r="AF50" s="18">
        <f t="shared" si="72"/>
        <v>4.2749371332774518E-2</v>
      </c>
      <c r="AG50" s="48">
        <f t="shared" si="58"/>
        <v>0.92036881810561622</v>
      </c>
      <c r="AH50" s="60" t="str">
        <f t="shared" si="28"/>
        <v>E</v>
      </c>
      <c r="AI50" s="17">
        <v>74</v>
      </c>
      <c r="AJ50" s="18">
        <f t="shared" si="73"/>
        <v>6.2028499580888519E-2</v>
      </c>
      <c r="AK50" s="48">
        <f t="shared" si="59"/>
        <v>0.87761944677284165</v>
      </c>
      <c r="AL50" s="60" t="str">
        <f t="shared" si="30"/>
        <v>D</v>
      </c>
      <c r="AM50" s="17">
        <v>107</v>
      </c>
      <c r="AN50" s="18">
        <f t="shared" si="74"/>
        <v>8.9689857502095557E-2</v>
      </c>
      <c r="AO50" s="48">
        <f t="shared" si="60"/>
        <v>0.81559094719195313</v>
      </c>
      <c r="AP50" s="60" t="str">
        <f t="shared" si="32"/>
        <v>D</v>
      </c>
      <c r="AQ50" s="17">
        <v>166</v>
      </c>
      <c r="AR50" s="18">
        <f t="shared" si="75"/>
        <v>0.13914501257334452</v>
      </c>
      <c r="AS50" s="48">
        <f t="shared" si="61"/>
        <v>0.72590108968985756</v>
      </c>
      <c r="AT50" s="76" t="str">
        <f t="shared" si="34"/>
        <v>D</v>
      </c>
      <c r="AU50" s="17">
        <v>213</v>
      </c>
      <c r="AV50" s="18">
        <f t="shared" si="76"/>
        <v>0.1785414920368818</v>
      </c>
      <c r="AW50" s="48">
        <f t="shared" si="62"/>
        <v>0.58675607711651301</v>
      </c>
      <c r="AX50" s="76" t="str">
        <f t="shared" si="36"/>
        <v>C</v>
      </c>
      <c r="AY50" s="17">
        <v>135</v>
      </c>
      <c r="AZ50" s="18">
        <f t="shared" si="77"/>
        <v>0.11316010058675607</v>
      </c>
      <c r="BA50" s="48">
        <f t="shared" si="80"/>
        <v>0.40821458507963115</v>
      </c>
      <c r="BB50" s="76" t="str">
        <f t="shared" si="38"/>
        <v>B</v>
      </c>
      <c r="BC50" s="56">
        <f t="shared" si="81"/>
        <v>352</v>
      </c>
      <c r="BD50" s="45">
        <f t="shared" si="63"/>
        <v>0.29505448449287508</v>
      </c>
      <c r="BE50" s="45">
        <f t="shared" si="64"/>
        <v>0.29505448449287508</v>
      </c>
      <c r="BF50" s="80" t="str">
        <f t="shared" si="40"/>
        <v>A</v>
      </c>
      <c r="BG50" s="17">
        <v>263</v>
      </c>
      <c r="BH50" s="18">
        <f t="shared" si="78"/>
        <v>0.22045264040234702</v>
      </c>
      <c r="BI50" s="19">
        <f t="shared" si="50"/>
        <v>0.29505448449287508</v>
      </c>
      <c r="BJ50" s="17">
        <v>89</v>
      </c>
      <c r="BK50" s="18">
        <f t="shared" si="79"/>
        <v>7.4601844090528086E-2</v>
      </c>
      <c r="BL50" s="19">
        <f t="shared" si="13"/>
        <v>7.4601844090528086E-2</v>
      </c>
      <c r="BM50" s="20">
        <v>1193</v>
      </c>
      <c r="BN50" s="21">
        <f t="shared" si="65"/>
        <v>27.439228834870075</v>
      </c>
      <c r="BP50" s="66">
        <f t="shared" si="43"/>
        <v>1</v>
      </c>
      <c r="BQ50" s="66">
        <f t="shared" si="44"/>
        <v>1</v>
      </c>
      <c r="BR50" s="66">
        <f t="shared" si="45"/>
        <v>1</v>
      </c>
      <c r="BS50" s="66">
        <f t="shared" si="46"/>
        <v>3</v>
      </c>
      <c r="BT50" s="66">
        <f t="shared" si="47"/>
        <v>7</v>
      </c>
      <c r="BU50" s="66">
        <f t="shared" si="48"/>
        <v>13</v>
      </c>
    </row>
    <row r="51" spans="1:73" ht="21" x14ac:dyDescent="0.2">
      <c r="A51" s="99"/>
      <c r="B51" s="22" t="s">
        <v>172</v>
      </c>
      <c r="C51" s="22" t="s">
        <v>173</v>
      </c>
      <c r="D51" s="22" t="s">
        <v>44</v>
      </c>
      <c r="E51" s="15" t="s">
        <v>174</v>
      </c>
      <c r="F51" s="16" t="s">
        <v>175</v>
      </c>
      <c r="G51" s="17">
        <v>3</v>
      </c>
      <c r="H51" s="18">
        <f t="shared" si="66"/>
        <v>8.7976539589442824E-3</v>
      </c>
      <c r="I51" s="48">
        <f t="shared" si="52"/>
        <v>0.99999999999999989</v>
      </c>
      <c r="J51" s="60" t="str">
        <f t="shared" si="16"/>
        <v>E</v>
      </c>
      <c r="K51" s="17">
        <v>0</v>
      </c>
      <c r="L51" s="18">
        <f t="shared" si="67"/>
        <v>0</v>
      </c>
      <c r="M51" s="48">
        <f t="shared" si="53"/>
        <v>0.99120234604105562</v>
      </c>
      <c r="N51" s="60" t="str">
        <f t="shared" si="18"/>
        <v>E</v>
      </c>
      <c r="O51" s="17">
        <v>3</v>
      </c>
      <c r="P51" s="18">
        <f t="shared" si="68"/>
        <v>8.7976539589442824E-3</v>
      </c>
      <c r="Q51" s="48">
        <f t="shared" si="54"/>
        <v>0.99120234604105562</v>
      </c>
      <c r="R51" s="60" t="str">
        <f t="shared" si="20"/>
        <v>E</v>
      </c>
      <c r="S51" s="17">
        <v>3</v>
      </c>
      <c r="T51" s="18">
        <f t="shared" si="69"/>
        <v>8.7976539589442824E-3</v>
      </c>
      <c r="U51" s="48">
        <f t="shared" si="55"/>
        <v>0.98240469208211134</v>
      </c>
      <c r="V51" s="60" t="str">
        <f t="shared" si="22"/>
        <v>E</v>
      </c>
      <c r="W51" s="17">
        <v>3</v>
      </c>
      <c r="X51" s="18">
        <f t="shared" si="70"/>
        <v>8.7976539589442824E-3</v>
      </c>
      <c r="Y51" s="48">
        <f t="shared" si="56"/>
        <v>0.97360703812316707</v>
      </c>
      <c r="Z51" s="60" t="str">
        <f t="shared" si="24"/>
        <v>E</v>
      </c>
      <c r="AA51" s="17">
        <v>3</v>
      </c>
      <c r="AB51" s="18">
        <f t="shared" si="71"/>
        <v>8.7976539589442824E-3</v>
      </c>
      <c r="AC51" s="48">
        <f t="shared" si="57"/>
        <v>0.96480938416422279</v>
      </c>
      <c r="AD51" s="60" t="str">
        <f t="shared" si="26"/>
        <v>E</v>
      </c>
      <c r="AE51" s="17">
        <v>5</v>
      </c>
      <c r="AF51" s="18">
        <f t="shared" si="72"/>
        <v>1.466275659824047E-2</v>
      </c>
      <c r="AG51" s="48">
        <f t="shared" si="58"/>
        <v>0.95601173020527852</v>
      </c>
      <c r="AH51" s="60" t="str">
        <f t="shared" si="28"/>
        <v>E</v>
      </c>
      <c r="AI51" s="17">
        <v>10</v>
      </c>
      <c r="AJ51" s="18">
        <f t="shared" si="73"/>
        <v>2.932551319648094E-2</v>
      </c>
      <c r="AK51" s="48">
        <f t="shared" si="59"/>
        <v>0.94134897360703806</v>
      </c>
      <c r="AL51" s="60" t="str">
        <f t="shared" si="30"/>
        <v>E</v>
      </c>
      <c r="AM51" s="17">
        <v>14</v>
      </c>
      <c r="AN51" s="18">
        <f t="shared" si="74"/>
        <v>4.1055718475073312E-2</v>
      </c>
      <c r="AO51" s="48">
        <f t="shared" si="60"/>
        <v>0.91202346041055715</v>
      </c>
      <c r="AP51" s="60" t="str">
        <f t="shared" si="32"/>
        <v>E</v>
      </c>
      <c r="AQ51" s="17">
        <v>18</v>
      </c>
      <c r="AR51" s="18">
        <f t="shared" si="75"/>
        <v>5.2785923753665691E-2</v>
      </c>
      <c r="AS51" s="48">
        <f t="shared" si="61"/>
        <v>0.87096774193548387</v>
      </c>
      <c r="AT51" s="76" t="str">
        <f t="shared" si="34"/>
        <v>D</v>
      </c>
      <c r="AU51" s="17">
        <v>53</v>
      </c>
      <c r="AV51" s="18">
        <f t="shared" si="76"/>
        <v>0.15542521994134897</v>
      </c>
      <c r="AW51" s="48">
        <f t="shared" si="62"/>
        <v>0.81818181818181823</v>
      </c>
      <c r="AX51" s="76" t="str">
        <f t="shared" si="36"/>
        <v>C</v>
      </c>
      <c r="AY51" s="17">
        <v>21</v>
      </c>
      <c r="AZ51" s="18">
        <f t="shared" si="77"/>
        <v>6.1583577712609971E-2</v>
      </c>
      <c r="BA51" s="48">
        <f t="shared" si="80"/>
        <v>0.66275659824046929</v>
      </c>
      <c r="BB51" s="76" t="str">
        <f t="shared" si="38"/>
        <v>B</v>
      </c>
      <c r="BC51" s="56">
        <f t="shared" si="81"/>
        <v>205</v>
      </c>
      <c r="BD51" s="45">
        <f t="shared" si="63"/>
        <v>0.60117302052785926</v>
      </c>
      <c r="BE51" s="45">
        <f t="shared" si="64"/>
        <v>0.60117302052785926</v>
      </c>
      <c r="BF51" s="80" t="str">
        <f t="shared" si="40"/>
        <v>A</v>
      </c>
      <c r="BG51" s="17">
        <v>107</v>
      </c>
      <c r="BH51" s="18">
        <f t="shared" si="78"/>
        <v>0.31378299120234604</v>
      </c>
      <c r="BI51" s="19">
        <f t="shared" si="50"/>
        <v>0.60117302052785926</v>
      </c>
      <c r="BJ51" s="17">
        <v>98</v>
      </c>
      <c r="BK51" s="18">
        <f t="shared" si="79"/>
        <v>0.28739002932551322</v>
      </c>
      <c r="BL51" s="19">
        <f t="shared" si="13"/>
        <v>0.28739002932551322</v>
      </c>
      <c r="BM51" s="20">
        <v>341</v>
      </c>
      <c r="BN51" s="21">
        <f t="shared" si="65"/>
        <v>28.665689149560116</v>
      </c>
      <c r="BP51" s="66">
        <f t="shared" si="43"/>
        <v>1</v>
      </c>
      <c r="BQ51" s="66">
        <f t="shared" si="44"/>
        <v>1</v>
      </c>
      <c r="BR51" s="66">
        <f t="shared" si="45"/>
        <v>1</v>
      </c>
      <c r="BS51" s="66">
        <f t="shared" si="46"/>
        <v>1</v>
      </c>
      <c r="BT51" s="66">
        <f t="shared" si="47"/>
        <v>9</v>
      </c>
      <c r="BU51" s="66">
        <f t="shared" si="48"/>
        <v>13</v>
      </c>
    </row>
    <row r="52" spans="1:73" ht="27" customHeight="1" x14ac:dyDescent="0.2">
      <c r="A52" s="99"/>
      <c r="B52" s="40" t="s">
        <v>176</v>
      </c>
      <c r="C52" s="40" t="s">
        <v>177</v>
      </c>
      <c r="D52" s="40" t="s">
        <v>44</v>
      </c>
      <c r="E52" s="15" t="s">
        <v>178</v>
      </c>
      <c r="F52" s="16" t="s">
        <v>179</v>
      </c>
      <c r="G52" s="17">
        <v>0</v>
      </c>
      <c r="H52" s="18">
        <f t="shared" si="66"/>
        <v>0</v>
      </c>
      <c r="I52" s="48">
        <f t="shared" si="52"/>
        <v>1</v>
      </c>
      <c r="J52" s="60" t="str">
        <f t="shared" si="16"/>
        <v>E</v>
      </c>
      <c r="K52" s="17">
        <v>0</v>
      </c>
      <c r="L52" s="18">
        <f t="shared" si="67"/>
        <v>0</v>
      </c>
      <c r="M52" s="48">
        <f t="shared" si="53"/>
        <v>1</v>
      </c>
      <c r="N52" s="60" t="str">
        <f t="shared" si="18"/>
        <v>E</v>
      </c>
      <c r="O52" s="17">
        <v>0</v>
      </c>
      <c r="P52" s="18">
        <f t="shared" si="68"/>
        <v>0</v>
      </c>
      <c r="Q52" s="48">
        <f t="shared" si="54"/>
        <v>1</v>
      </c>
      <c r="R52" s="60" t="str">
        <f t="shared" si="20"/>
        <v>E</v>
      </c>
      <c r="S52" s="17">
        <v>0</v>
      </c>
      <c r="T52" s="18">
        <f t="shared" si="69"/>
        <v>0</v>
      </c>
      <c r="U52" s="48">
        <f t="shared" si="55"/>
        <v>1</v>
      </c>
      <c r="V52" s="60" t="str">
        <f t="shared" si="22"/>
        <v>E</v>
      </c>
      <c r="W52" s="17">
        <v>1</v>
      </c>
      <c r="X52" s="18">
        <f t="shared" si="70"/>
        <v>5.434782608695652E-3</v>
      </c>
      <c r="Y52" s="48">
        <f t="shared" si="56"/>
        <v>1</v>
      </c>
      <c r="Z52" s="60" t="str">
        <f t="shared" si="24"/>
        <v>E</v>
      </c>
      <c r="AA52" s="17">
        <v>2</v>
      </c>
      <c r="AB52" s="18">
        <f t="shared" si="71"/>
        <v>1.0869565217391304E-2</v>
      </c>
      <c r="AC52" s="48">
        <f t="shared" si="57"/>
        <v>0.99456521739130443</v>
      </c>
      <c r="AD52" s="60" t="str">
        <f t="shared" si="26"/>
        <v>E</v>
      </c>
      <c r="AE52" s="17">
        <v>5</v>
      </c>
      <c r="AF52" s="18">
        <f t="shared" si="72"/>
        <v>2.717391304347826E-2</v>
      </c>
      <c r="AG52" s="48">
        <f t="shared" si="58"/>
        <v>0.98369565217391308</v>
      </c>
      <c r="AH52" s="60" t="str">
        <f t="shared" si="28"/>
        <v>E</v>
      </c>
      <c r="AI52" s="17">
        <v>2</v>
      </c>
      <c r="AJ52" s="18">
        <f t="shared" si="73"/>
        <v>1.0869565217391304E-2</v>
      </c>
      <c r="AK52" s="48">
        <f t="shared" si="59"/>
        <v>0.95652173913043481</v>
      </c>
      <c r="AL52" s="60" t="str">
        <f t="shared" si="30"/>
        <v>E</v>
      </c>
      <c r="AM52" s="17">
        <v>5</v>
      </c>
      <c r="AN52" s="18">
        <f t="shared" si="74"/>
        <v>2.717391304347826E-2</v>
      </c>
      <c r="AO52" s="48">
        <f t="shared" si="60"/>
        <v>0.94565217391304346</v>
      </c>
      <c r="AP52" s="60" t="str">
        <f t="shared" si="32"/>
        <v>E</v>
      </c>
      <c r="AQ52" s="17">
        <v>17</v>
      </c>
      <c r="AR52" s="18">
        <f t="shared" si="75"/>
        <v>9.2391304347826081E-2</v>
      </c>
      <c r="AS52" s="48">
        <f t="shared" si="61"/>
        <v>0.91847826086956519</v>
      </c>
      <c r="AT52" s="76" t="str">
        <f t="shared" si="34"/>
        <v>D</v>
      </c>
      <c r="AU52" s="17">
        <v>18</v>
      </c>
      <c r="AV52" s="18">
        <f t="shared" si="76"/>
        <v>9.7826086956521743E-2</v>
      </c>
      <c r="AW52" s="48">
        <f t="shared" si="62"/>
        <v>0.82608695652173914</v>
      </c>
      <c r="AX52" s="76" t="str">
        <f t="shared" si="36"/>
        <v>C</v>
      </c>
      <c r="AY52" s="17">
        <v>15</v>
      </c>
      <c r="AZ52" s="18">
        <f t="shared" si="77"/>
        <v>8.1521739130434784E-2</v>
      </c>
      <c r="BA52" s="48">
        <f t="shared" si="80"/>
        <v>0.72826086956521741</v>
      </c>
      <c r="BB52" s="76" t="str">
        <f t="shared" si="38"/>
        <v>B</v>
      </c>
      <c r="BC52" s="56">
        <f t="shared" si="81"/>
        <v>119</v>
      </c>
      <c r="BD52" s="45">
        <f t="shared" si="63"/>
        <v>0.64673913043478259</v>
      </c>
      <c r="BE52" s="45">
        <f t="shared" si="64"/>
        <v>0.64673913043478259</v>
      </c>
      <c r="BF52" s="80" t="str">
        <f t="shared" si="40"/>
        <v>A</v>
      </c>
      <c r="BG52" s="17">
        <v>46</v>
      </c>
      <c r="BH52" s="18">
        <f t="shared" si="78"/>
        <v>0.25</v>
      </c>
      <c r="BI52" s="19">
        <f t="shared" si="50"/>
        <v>0.64673913043478259</v>
      </c>
      <c r="BJ52" s="17">
        <v>73</v>
      </c>
      <c r="BK52" s="18">
        <f t="shared" si="79"/>
        <v>0.39673913043478259</v>
      </c>
      <c r="BL52" s="19">
        <f t="shared" si="13"/>
        <v>0.39673913043478259</v>
      </c>
      <c r="BM52" s="20">
        <v>184</v>
      </c>
      <c r="BN52" s="21">
        <f t="shared" si="65"/>
        <v>29</v>
      </c>
      <c r="BP52" s="66">
        <f t="shared" si="43"/>
        <v>1</v>
      </c>
      <c r="BQ52" s="66">
        <f t="shared" si="44"/>
        <v>1</v>
      </c>
      <c r="BR52" s="66">
        <f t="shared" si="45"/>
        <v>1</v>
      </c>
      <c r="BS52" s="66">
        <f t="shared" si="46"/>
        <v>1</v>
      </c>
      <c r="BT52" s="66">
        <f t="shared" si="47"/>
        <v>9</v>
      </c>
      <c r="BU52" s="66">
        <f t="shared" si="48"/>
        <v>13</v>
      </c>
    </row>
    <row r="53" spans="1:73" ht="31.5" x14ac:dyDescent="0.2">
      <c r="A53" s="99"/>
      <c r="B53" s="22" t="s">
        <v>180</v>
      </c>
      <c r="C53" s="22" t="s">
        <v>181</v>
      </c>
      <c r="D53" s="22" t="s">
        <v>44</v>
      </c>
      <c r="E53" s="15" t="s">
        <v>182</v>
      </c>
      <c r="F53" s="16" t="s">
        <v>183</v>
      </c>
      <c r="G53" s="17">
        <v>3</v>
      </c>
      <c r="H53" s="18">
        <f t="shared" si="66"/>
        <v>5.7034220532319393E-3</v>
      </c>
      <c r="I53" s="48">
        <f t="shared" si="52"/>
        <v>0.99999999999999989</v>
      </c>
      <c r="J53" s="60" t="str">
        <f t="shared" si="16"/>
        <v>E</v>
      </c>
      <c r="K53" s="17">
        <v>3</v>
      </c>
      <c r="L53" s="18">
        <f t="shared" si="67"/>
        <v>5.7034220532319393E-3</v>
      </c>
      <c r="M53" s="48">
        <f t="shared" si="53"/>
        <v>0.99429657794676796</v>
      </c>
      <c r="N53" s="60" t="str">
        <f t="shared" si="18"/>
        <v>E</v>
      </c>
      <c r="O53" s="17">
        <v>4</v>
      </c>
      <c r="P53" s="18">
        <f t="shared" si="68"/>
        <v>7.6045627376425855E-3</v>
      </c>
      <c r="Q53" s="48">
        <f t="shared" si="54"/>
        <v>0.98859315589353602</v>
      </c>
      <c r="R53" s="60" t="str">
        <f t="shared" si="20"/>
        <v>E</v>
      </c>
      <c r="S53" s="17">
        <v>11</v>
      </c>
      <c r="T53" s="18">
        <f t="shared" si="69"/>
        <v>2.0912547528517109E-2</v>
      </c>
      <c r="U53" s="48">
        <f t="shared" si="55"/>
        <v>0.98098859315589348</v>
      </c>
      <c r="V53" s="60" t="str">
        <f t="shared" si="22"/>
        <v>E</v>
      </c>
      <c r="W53" s="17">
        <v>12</v>
      </c>
      <c r="X53" s="18">
        <f t="shared" si="70"/>
        <v>2.2813688212927757E-2</v>
      </c>
      <c r="Y53" s="48">
        <f t="shared" si="56"/>
        <v>0.96007604562737636</v>
      </c>
      <c r="Z53" s="60" t="str">
        <f t="shared" si="24"/>
        <v>E</v>
      </c>
      <c r="AA53" s="17">
        <v>5</v>
      </c>
      <c r="AB53" s="18">
        <f t="shared" si="71"/>
        <v>9.5057034220532317E-3</v>
      </c>
      <c r="AC53" s="48">
        <f t="shared" si="57"/>
        <v>0.93726235741444863</v>
      </c>
      <c r="AD53" s="60" t="str">
        <f t="shared" si="26"/>
        <v>E</v>
      </c>
      <c r="AE53" s="17">
        <v>26</v>
      </c>
      <c r="AF53" s="18">
        <f t="shared" si="72"/>
        <v>4.9429657794676805E-2</v>
      </c>
      <c r="AG53" s="48">
        <f t="shared" si="58"/>
        <v>0.92775665399239537</v>
      </c>
      <c r="AH53" s="60" t="str">
        <f t="shared" si="28"/>
        <v>E</v>
      </c>
      <c r="AI53" s="17">
        <v>17</v>
      </c>
      <c r="AJ53" s="18">
        <f t="shared" si="73"/>
        <v>3.2319391634980987E-2</v>
      </c>
      <c r="AK53" s="48">
        <f t="shared" si="59"/>
        <v>0.87832699619771859</v>
      </c>
      <c r="AL53" s="60" t="str">
        <f t="shared" si="30"/>
        <v>D</v>
      </c>
      <c r="AM53" s="17">
        <v>31</v>
      </c>
      <c r="AN53" s="18">
        <f t="shared" si="74"/>
        <v>5.8935361216730035E-2</v>
      </c>
      <c r="AO53" s="48">
        <f t="shared" si="60"/>
        <v>0.8460076045627376</v>
      </c>
      <c r="AP53" s="60" t="str">
        <f t="shared" si="32"/>
        <v>D</v>
      </c>
      <c r="AQ53" s="17">
        <v>77</v>
      </c>
      <c r="AR53" s="18">
        <f t="shared" si="75"/>
        <v>0.14638783269961977</v>
      </c>
      <c r="AS53" s="48">
        <f t="shared" si="61"/>
        <v>0.78707224334600756</v>
      </c>
      <c r="AT53" s="76" t="str">
        <f t="shared" si="34"/>
        <v>D</v>
      </c>
      <c r="AU53" s="17">
        <v>98</v>
      </c>
      <c r="AV53" s="18">
        <f t="shared" si="76"/>
        <v>0.18631178707224336</v>
      </c>
      <c r="AW53" s="48">
        <f t="shared" si="62"/>
        <v>0.64068441064638781</v>
      </c>
      <c r="AX53" s="76" t="str">
        <f t="shared" si="36"/>
        <v>C</v>
      </c>
      <c r="AY53" s="17">
        <v>41</v>
      </c>
      <c r="AZ53" s="18">
        <f t="shared" si="77"/>
        <v>7.7946768060836502E-2</v>
      </c>
      <c r="BA53" s="48">
        <f t="shared" si="80"/>
        <v>0.45437262357414449</v>
      </c>
      <c r="BB53" s="76" t="str">
        <f t="shared" si="38"/>
        <v>B</v>
      </c>
      <c r="BC53" s="56">
        <f t="shared" si="81"/>
        <v>198</v>
      </c>
      <c r="BD53" s="45">
        <f t="shared" si="63"/>
        <v>0.37642585551330798</v>
      </c>
      <c r="BE53" s="45">
        <f t="shared" si="64"/>
        <v>0.37642585551330798</v>
      </c>
      <c r="BF53" s="80" t="str">
        <f t="shared" si="40"/>
        <v>A</v>
      </c>
      <c r="BG53" s="17">
        <v>134</v>
      </c>
      <c r="BH53" s="18">
        <f t="shared" si="78"/>
        <v>0.25475285171102663</v>
      </c>
      <c r="BI53" s="19">
        <f t="shared" si="50"/>
        <v>0.37642585551330798</v>
      </c>
      <c r="BJ53" s="17">
        <v>64</v>
      </c>
      <c r="BK53" s="18">
        <f t="shared" si="79"/>
        <v>0.12167300380228137</v>
      </c>
      <c r="BL53" s="19">
        <f t="shared" si="13"/>
        <v>0.12167300380228137</v>
      </c>
      <c r="BM53" s="20">
        <v>526</v>
      </c>
      <c r="BN53" s="21">
        <f t="shared" si="65"/>
        <v>27.771863117870723</v>
      </c>
      <c r="BP53" s="66">
        <f t="shared" si="43"/>
        <v>1</v>
      </c>
      <c r="BQ53" s="66">
        <f t="shared" si="44"/>
        <v>1</v>
      </c>
      <c r="BR53" s="66">
        <f t="shared" si="45"/>
        <v>1</v>
      </c>
      <c r="BS53" s="66">
        <f t="shared" si="46"/>
        <v>3</v>
      </c>
      <c r="BT53" s="66">
        <f t="shared" si="47"/>
        <v>7</v>
      </c>
      <c r="BU53" s="66">
        <f t="shared" si="48"/>
        <v>13</v>
      </c>
    </row>
    <row r="54" spans="1:73" x14ac:dyDescent="0.2">
      <c r="A54" s="99"/>
      <c r="B54" s="70"/>
      <c r="C54" s="70"/>
      <c r="D54" s="70"/>
      <c r="E54" s="15" t="s">
        <v>184</v>
      </c>
      <c r="F54" s="16" t="s">
        <v>185</v>
      </c>
      <c r="G54" s="17">
        <v>2</v>
      </c>
      <c r="H54" s="18">
        <f t="shared" si="66"/>
        <v>1.11731843575419E-2</v>
      </c>
      <c r="I54" s="48">
        <f t="shared" si="52"/>
        <v>1.0000000000000002</v>
      </c>
      <c r="J54" s="60" t="str">
        <f t="shared" si="16"/>
        <v>E</v>
      </c>
      <c r="K54" s="17">
        <v>1</v>
      </c>
      <c r="L54" s="18">
        <f t="shared" si="67"/>
        <v>5.5865921787709499E-3</v>
      </c>
      <c r="M54" s="48">
        <f t="shared" si="53"/>
        <v>0.98882681564245833</v>
      </c>
      <c r="N54" s="60" t="str">
        <f t="shared" si="18"/>
        <v>E</v>
      </c>
      <c r="O54" s="17">
        <v>0</v>
      </c>
      <c r="P54" s="18">
        <f t="shared" si="68"/>
        <v>0</v>
      </c>
      <c r="Q54" s="48">
        <f t="shared" si="54"/>
        <v>0.98324022346368734</v>
      </c>
      <c r="R54" s="60" t="str">
        <f t="shared" si="20"/>
        <v>E</v>
      </c>
      <c r="S54" s="17">
        <v>0</v>
      </c>
      <c r="T54" s="18">
        <f t="shared" si="69"/>
        <v>0</v>
      </c>
      <c r="U54" s="48">
        <f t="shared" si="55"/>
        <v>0.98324022346368734</v>
      </c>
      <c r="V54" s="60" t="str">
        <f t="shared" si="22"/>
        <v>E</v>
      </c>
      <c r="W54" s="17">
        <v>1</v>
      </c>
      <c r="X54" s="18">
        <f t="shared" si="70"/>
        <v>5.5865921787709499E-3</v>
      </c>
      <c r="Y54" s="48">
        <f t="shared" si="56"/>
        <v>0.98324022346368734</v>
      </c>
      <c r="Z54" s="60" t="str">
        <f t="shared" si="24"/>
        <v>E</v>
      </c>
      <c r="AA54" s="17">
        <v>1</v>
      </c>
      <c r="AB54" s="18">
        <f t="shared" si="71"/>
        <v>5.5865921787709499E-3</v>
      </c>
      <c r="AC54" s="48">
        <f t="shared" si="57"/>
        <v>0.97765363128491634</v>
      </c>
      <c r="AD54" s="60" t="str">
        <f t="shared" si="26"/>
        <v>E</v>
      </c>
      <c r="AE54" s="17">
        <v>6</v>
      </c>
      <c r="AF54" s="18">
        <f t="shared" si="72"/>
        <v>3.3519553072625698E-2</v>
      </c>
      <c r="AG54" s="48">
        <f t="shared" si="58"/>
        <v>0.97206703910614534</v>
      </c>
      <c r="AH54" s="60" t="str">
        <f t="shared" si="28"/>
        <v>E</v>
      </c>
      <c r="AI54" s="17">
        <v>7</v>
      </c>
      <c r="AJ54" s="18">
        <f t="shared" si="73"/>
        <v>3.9106145251396648E-2</v>
      </c>
      <c r="AK54" s="48">
        <f t="shared" si="59"/>
        <v>0.93854748603351967</v>
      </c>
      <c r="AL54" s="60" t="str">
        <f t="shared" si="30"/>
        <v>E</v>
      </c>
      <c r="AM54" s="17">
        <v>12</v>
      </c>
      <c r="AN54" s="18">
        <f t="shared" si="74"/>
        <v>6.7039106145251395E-2</v>
      </c>
      <c r="AO54" s="48">
        <f t="shared" si="60"/>
        <v>0.89944134078212301</v>
      </c>
      <c r="AP54" s="60" t="str">
        <f t="shared" si="32"/>
        <v>D</v>
      </c>
      <c r="AQ54" s="17">
        <v>12</v>
      </c>
      <c r="AR54" s="18">
        <f t="shared" si="75"/>
        <v>6.7039106145251395E-2</v>
      </c>
      <c r="AS54" s="48">
        <f t="shared" si="61"/>
        <v>0.83240223463687157</v>
      </c>
      <c r="AT54" s="76" t="str">
        <f t="shared" si="34"/>
        <v>D</v>
      </c>
      <c r="AU54" s="17">
        <v>21</v>
      </c>
      <c r="AV54" s="18">
        <f t="shared" si="76"/>
        <v>0.11731843575418995</v>
      </c>
      <c r="AW54" s="48">
        <f t="shared" si="62"/>
        <v>0.76536312849162014</v>
      </c>
      <c r="AX54" s="76" t="str">
        <f t="shared" si="36"/>
        <v>C</v>
      </c>
      <c r="AY54" s="17">
        <v>6</v>
      </c>
      <c r="AZ54" s="18">
        <f t="shared" si="77"/>
        <v>3.3519553072625698E-2</v>
      </c>
      <c r="BA54" s="48">
        <f t="shared" si="80"/>
        <v>0.64804469273743015</v>
      </c>
      <c r="BB54" s="76" t="str">
        <f t="shared" si="38"/>
        <v>B</v>
      </c>
      <c r="BC54" s="56">
        <f t="shared" si="81"/>
        <v>110</v>
      </c>
      <c r="BD54" s="45">
        <f t="shared" si="63"/>
        <v>0.61452513966480449</v>
      </c>
      <c r="BE54" s="45">
        <f t="shared" si="64"/>
        <v>0.61452513966480449</v>
      </c>
      <c r="BF54" s="80" t="str">
        <f t="shared" si="40"/>
        <v>A</v>
      </c>
      <c r="BG54" s="17">
        <v>63</v>
      </c>
      <c r="BH54" s="18">
        <f t="shared" si="78"/>
        <v>0.35195530726256985</v>
      </c>
      <c r="BI54" s="19">
        <f t="shared" si="50"/>
        <v>0.61452513966480449</v>
      </c>
      <c r="BJ54" s="17">
        <v>47</v>
      </c>
      <c r="BK54" s="18">
        <f t="shared" si="79"/>
        <v>0.26256983240223464</v>
      </c>
      <c r="BL54" s="19">
        <f t="shared" si="13"/>
        <v>0.26256983240223464</v>
      </c>
      <c r="BM54" s="20">
        <v>179</v>
      </c>
      <c r="BN54" s="21">
        <f t="shared" si="65"/>
        <v>28.58659217877095</v>
      </c>
      <c r="BP54" s="66">
        <f t="shared" si="43"/>
        <v>1</v>
      </c>
      <c r="BQ54" s="66">
        <f t="shared" si="44"/>
        <v>1</v>
      </c>
      <c r="BR54" s="66">
        <f t="shared" si="45"/>
        <v>1</v>
      </c>
      <c r="BS54" s="66">
        <f t="shared" si="46"/>
        <v>2</v>
      </c>
      <c r="BT54" s="66">
        <f t="shared" si="47"/>
        <v>8</v>
      </c>
      <c r="BU54" s="66">
        <f t="shared" si="48"/>
        <v>13</v>
      </c>
    </row>
    <row r="55" spans="1:73" ht="13.5" thickBot="1" x14ac:dyDescent="0.25">
      <c r="A55" s="99"/>
      <c r="B55" s="70" t="s">
        <v>186</v>
      </c>
      <c r="C55" s="70" t="s">
        <v>187</v>
      </c>
      <c r="D55" s="70" t="s">
        <v>44</v>
      </c>
      <c r="E55" s="15" t="s">
        <v>188</v>
      </c>
      <c r="F55" s="16" t="s">
        <v>189</v>
      </c>
      <c r="G55" s="17">
        <v>1</v>
      </c>
      <c r="H55" s="18">
        <f t="shared" si="66"/>
        <v>4.0000000000000001E-3</v>
      </c>
      <c r="I55" s="48">
        <f t="shared" si="52"/>
        <v>1</v>
      </c>
      <c r="J55" s="60" t="str">
        <f t="shared" si="16"/>
        <v>E</v>
      </c>
      <c r="K55" s="17">
        <v>0</v>
      </c>
      <c r="L55" s="18">
        <f t="shared" si="67"/>
        <v>0</v>
      </c>
      <c r="M55" s="48">
        <f t="shared" si="53"/>
        <v>0.99600000000000011</v>
      </c>
      <c r="N55" s="60" t="str">
        <f t="shared" si="18"/>
        <v>E</v>
      </c>
      <c r="O55" s="17">
        <v>2</v>
      </c>
      <c r="P55" s="18">
        <f t="shared" si="68"/>
        <v>8.0000000000000002E-3</v>
      </c>
      <c r="Q55" s="48">
        <f t="shared" si="54"/>
        <v>0.99600000000000011</v>
      </c>
      <c r="R55" s="60" t="str">
        <f t="shared" si="20"/>
        <v>E</v>
      </c>
      <c r="S55" s="17">
        <v>1</v>
      </c>
      <c r="T55" s="18">
        <f t="shared" si="69"/>
        <v>4.0000000000000001E-3</v>
      </c>
      <c r="U55" s="48">
        <f t="shared" si="55"/>
        <v>0.9880000000000001</v>
      </c>
      <c r="V55" s="60" t="str">
        <f t="shared" si="22"/>
        <v>E</v>
      </c>
      <c r="W55" s="17">
        <v>1</v>
      </c>
      <c r="X55" s="18">
        <f t="shared" si="70"/>
        <v>4.0000000000000001E-3</v>
      </c>
      <c r="Y55" s="48">
        <f t="shared" si="56"/>
        <v>0.9840000000000001</v>
      </c>
      <c r="Z55" s="60" t="str">
        <f t="shared" si="24"/>
        <v>E</v>
      </c>
      <c r="AA55" s="17">
        <v>1</v>
      </c>
      <c r="AB55" s="18">
        <f t="shared" si="71"/>
        <v>4.0000000000000001E-3</v>
      </c>
      <c r="AC55" s="48">
        <f t="shared" si="57"/>
        <v>0.98000000000000009</v>
      </c>
      <c r="AD55" s="60" t="str">
        <f t="shared" si="26"/>
        <v>E</v>
      </c>
      <c r="AE55" s="17">
        <v>6</v>
      </c>
      <c r="AF55" s="18">
        <f t="shared" si="72"/>
        <v>2.4E-2</v>
      </c>
      <c r="AG55" s="48">
        <f t="shared" si="58"/>
        <v>0.97600000000000009</v>
      </c>
      <c r="AH55" s="60" t="str">
        <f t="shared" si="28"/>
        <v>E</v>
      </c>
      <c r="AI55" s="17">
        <v>7</v>
      </c>
      <c r="AJ55" s="18">
        <f t="shared" si="73"/>
        <v>2.8000000000000001E-2</v>
      </c>
      <c r="AK55" s="48">
        <f t="shared" si="59"/>
        <v>0.95200000000000007</v>
      </c>
      <c r="AL55" s="60" t="str">
        <f t="shared" si="30"/>
        <v>E</v>
      </c>
      <c r="AM55" s="17">
        <v>3</v>
      </c>
      <c r="AN55" s="18">
        <f t="shared" si="74"/>
        <v>1.2E-2</v>
      </c>
      <c r="AO55" s="48">
        <f t="shared" si="60"/>
        <v>0.92400000000000004</v>
      </c>
      <c r="AP55" s="60" t="str">
        <f t="shared" si="32"/>
        <v>E</v>
      </c>
      <c r="AQ55" s="17">
        <v>28</v>
      </c>
      <c r="AR55" s="18">
        <f t="shared" si="75"/>
        <v>0.112</v>
      </c>
      <c r="AS55" s="48">
        <f t="shared" si="61"/>
        <v>0.91200000000000003</v>
      </c>
      <c r="AT55" s="76" t="str">
        <f t="shared" si="34"/>
        <v>D</v>
      </c>
      <c r="AU55" s="17">
        <v>28</v>
      </c>
      <c r="AV55" s="18">
        <f t="shared" si="76"/>
        <v>0.112</v>
      </c>
      <c r="AW55" s="48">
        <f t="shared" si="62"/>
        <v>0.8</v>
      </c>
      <c r="AX55" s="76" t="str">
        <f t="shared" si="36"/>
        <v>C</v>
      </c>
      <c r="AY55" s="17">
        <v>24</v>
      </c>
      <c r="AZ55" s="18">
        <f t="shared" si="77"/>
        <v>9.6000000000000002E-2</v>
      </c>
      <c r="BA55" s="48">
        <f t="shared" si="80"/>
        <v>0.68800000000000006</v>
      </c>
      <c r="BB55" s="76" t="str">
        <f t="shared" si="38"/>
        <v>B</v>
      </c>
      <c r="BC55" s="56">
        <f t="shared" si="81"/>
        <v>148</v>
      </c>
      <c r="BD55" s="45">
        <f t="shared" si="63"/>
        <v>0.59199999999999997</v>
      </c>
      <c r="BE55" s="45">
        <f t="shared" si="64"/>
        <v>0.59199999999999997</v>
      </c>
      <c r="BF55" s="80" t="str">
        <f t="shared" si="40"/>
        <v>A</v>
      </c>
      <c r="BG55" s="17">
        <v>78</v>
      </c>
      <c r="BH55" s="18">
        <f t="shared" si="78"/>
        <v>0.312</v>
      </c>
      <c r="BI55" s="19">
        <f t="shared" si="50"/>
        <v>0.59200000000000008</v>
      </c>
      <c r="BJ55" s="17">
        <v>70</v>
      </c>
      <c r="BK55" s="18">
        <f t="shared" si="79"/>
        <v>0.28000000000000003</v>
      </c>
      <c r="BL55" s="19">
        <f t="shared" si="13"/>
        <v>0.28000000000000003</v>
      </c>
      <c r="BM55" s="20">
        <v>250</v>
      </c>
      <c r="BN55" s="21">
        <f t="shared" si="65"/>
        <v>28.788</v>
      </c>
      <c r="BP55" s="66">
        <f t="shared" si="43"/>
        <v>1</v>
      </c>
      <c r="BQ55" s="66">
        <f t="shared" si="44"/>
        <v>1</v>
      </c>
      <c r="BR55" s="66">
        <f t="shared" si="45"/>
        <v>1</v>
      </c>
      <c r="BS55" s="66">
        <f t="shared" si="46"/>
        <v>1</v>
      </c>
      <c r="BT55" s="66">
        <f t="shared" si="47"/>
        <v>9</v>
      </c>
      <c r="BU55" s="66">
        <f t="shared" si="48"/>
        <v>13</v>
      </c>
    </row>
    <row r="56" spans="1:73" ht="32.25" thickTop="1" x14ac:dyDescent="0.2">
      <c r="A56" s="91" t="s">
        <v>190</v>
      </c>
      <c r="B56" s="22" t="s">
        <v>192</v>
      </c>
      <c r="C56" s="22" t="s">
        <v>193</v>
      </c>
      <c r="D56" s="22" t="s">
        <v>6</v>
      </c>
      <c r="E56" s="15" t="s">
        <v>191</v>
      </c>
      <c r="F56" s="16" t="s">
        <v>194</v>
      </c>
      <c r="G56" s="17">
        <v>150</v>
      </c>
      <c r="H56" s="18">
        <f t="shared" si="66"/>
        <v>8.6355785837651119E-2</v>
      </c>
      <c r="I56" s="48">
        <f t="shared" si="52"/>
        <v>1</v>
      </c>
      <c r="J56" s="60" t="str">
        <f t="shared" si="16"/>
        <v>E</v>
      </c>
      <c r="K56" s="17">
        <v>70</v>
      </c>
      <c r="L56" s="18">
        <f t="shared" si="67"/>
        <v>4.0299366724237187E-2</v>
      </c>
      <c r="M56" s="48">
        <f t="shared" si="53"/>
        <v>0.91364421416234887</v>
      </c>
      <c r="N56" s="60" t="str">
        <f t="shared" si="18"/>
        <v>E</v>
      </c>
      <c r="O56" s="17">
        <v>68</v>
      </c>
      <c r="P56" s="18">
        <f t="shared" si="68"/>
        <v>3.9147956246401841E-2</v>
      </c>
      <c r="Q56" s="48">
        <f t="shared" si="54"/>
        <v>0.87334484743811169</v>
      </c>
      <c r="R56" s="60" t="str">
        <f t="shared" si="20"/>
        <v>D</v>
      </c>
      <c r="S56" s="17">
        <v>68</v>
      </c>
      <c r="T56" s="18">
        <f t="shared" si="69"/>
        <v>3.9147956246401841E-2</v>
      </c>
      <c r="U56" s="48">
        <f t="shared" si="55"/>
        <v>0.83419689119170981</v>
      </c>
      <c r="V56" s="60" t="str">
        <f t="shared" si="22"/>
        <v>D</v>
      </c>
      <c r="W56" s="17">
        <v>83</v>
      </c>
      <c r="X56" s="18">
        <f t="shared" si="70"/>
        <v>4.7783534830166952E-2</v>
      </c>
      <c r="Y56" s="48">
        <f t="shared" si="56"/>
        <v>0.79504893494530793</v>
      </c>
      <c r="Z56" s="60" t="str">
        <f t="shared" si="24"/>
        <v>D</v>
      </c>
      <c r="AA56" s="17">
        <v>73</v>
      </c>
      <c r="AB56" s="18">
        <f t="shared" si="71"/>
        <v>4.2026482440990214E-2</v>
      </c>
      <c r="AC56" s="48">
        <f t="shared" si="57"/>
        <v>0.74726540011514098</v>
      </c>
      <c r="AD56" s="60" t="str">
        <f t="shared" si="26"/>
        <v>D</v>
      </c>
      <c r="AE56" s="17">
        <v>109</v>
      </c>
      <c r="AF56" s="18">
        <f t="shared" si="72"/>
        <v>6.275187104202648E-2</v>
      </c>
      <c r="AG56" s="48">
        <f t="shared" si="58"/>
        <v>0.70523891767415081</v>
      </c>
      <c r="AH56" s="60" t="str">
        <f t="shared" si="28"/>
        <v>D</v>
      </c>
      <c r="AI56" s="17">
        <v>149</v>
      </c>
      <c r="AJ56" s="18">
        <f t="shared" si="73"/>
        <v>8.5780080598733446E-2</v>
      </c>
      <c r="AK56" s="48">
        <f t="shared" si="59"/>
        <v>0.6424870466321243</v>
      </c>
      <c r="AL56" s="60" t="str">
        <f t="shared" si="30"/>
        <v>C</v>
      </c>
      <c r="AM56" s="17">
        <v>129</v>
      </c>
      <c r="AN56" s="18">
        <f t="shared" si="74"/>
        <v>7.426597582037997E-2</v>
      </c>
      <c r="AO56" s="48">
        <f t="shared" si="60"/>
        <v>0.55670696603339087</v>
      </c>
      <c r="AP56" s="60" t="str">
        <f t="shared" si="32"/>
        <v>C</v>
      </c>
      <c r="AQ56" s="17">
        <v>159</v>
      </c>
      <c r="AR56" s="18">
        <f t="shared" si="75"/>
        <v>9.1537132987910191E-2</v>
      </c>
      <c r="AS56" s="48">
        <f t="shared" si="61"/>
        <v>0.4824409902130109</v>
      </c>
      <c r="AT56" s="76" t="str">
        <f t="shared" si="34"/>
        <v>C</v>
      </c>
      <c r="AU56" s="17">
        <v>176</v>
      </c>
      <c r="AV56" s="18">
        <f t="shared" si="76"/>
        <v>0.10132412204951065</v>
      </c>
      <c r="AW56" s="48">
        <f t="shared" si="62"/>
        <v>0.39090385722510074</v>
      </c>
      <c r="AX56" s="83" t="str">
        <f t="shared" si="36"/>
        <v>C</v>
      </c>
      <c r="AY56" s="17">
        <v>108</v>
      </c>
      <c r="AZ56" s="18">
        <f t="shared" si="77"/>
        <v>6.2176165803108807E-2</v>
      </c>
      <c r="BA56" s="48">
        <f t="shared" si="80"/>
        <v>0.2895797351755901</v>
      </c>
      <c r="BB56" s="76" t="str">
        <f t="shared" si="38"/>
        <v>B</v>
      </c>
      <c r="BC56" s="56">
        <f t="shared" si="81"/>
        <v>395</v>
      </c>
      <c r="BD56" s="45">
        <f t="shared" si="63"/>
        <v>0.2274035693724813</v>
      </c>
      <c r="BE56" s="45">
        <f t="shared" si="64"/>
        <v>0.2274035693724813</v>
      </c>
      <c r="BF56" s="82" t="str">
        <f t="shared" si="40"/>
        <v>A</v>
      </c>
      <c r="BG56" s="17">
        <v>206</v>
      </c>
      <c r="BH56" s="18">
        <f t="shared" si="78"/>
        <v>0.11859527921704087</v>
      </c>
      <c r="BI56" s="19">
        <f t="shared" si="50"/>
        <v>0.2274035693724813</v>
      </c>
      <c r="BJ56" s="17">
        <v>189</v>
      </c>
      <c r="BK56" s="18">
        <f t="shared" si="79"/>
        <v>0.10880829015544041</v>
      </c>
      <c r="BL56" s="19">
        <f t="shared" si="13"/>
        <v>0.10880829015544041</v>
      </c>
      <c r="BM56" s="20">
        <v>1737</v>
      </c>
      <c r="BN56" s="21">
        <f t="shared" si="65"/>
        <v>25.458261370178469</v>
      </c>
      <c r="BP56" s="66">
        <f t="shared" si="43"/>
        <v>1</v>
      </c>
      <c r="BQ56" s="66">
        <f t="shared" si="44"/>
        <v>1</v>
      </c>
      <c r="BR56" s="66">
        <f t="shared" si="45"/>
        <v>4</v>
      </c>
      <c r="BS56" s="66">
        <f t="shared" si="46"/>
        <v>5</v>
      </c>
      <c r="BT56" s="66">
        <f t="shared" si="47"/>
        <v>2</v>
      </c>
      <c r="BU56" s="66">
        <f t="shared" si="48"/>
        <v>13</v>
      </c>
    </row>
    <row r="57" spans="1:73" x14ac:dyDescent="0.2">
      <c r="A57" s="86"/>
      <c r="B57" s="99" t="s">
        <v>195</v>
      </c>
      <c r="C57" s="99" t="s">
        <v>196</v>
      </c>
      <c r="D57" s="99" t="s">
        <v>6</v>
      </c>
      <c r="E57" s="15" t="s">
        <v>197</v>
      </c>
      <c r="F57" s="16" t="s">
        <v>198</v>
      </c>
      <c r="G57" s="17">
        <v>72</v>
      </c>
      <c r="H57" s="18">
        <f t="shared" si="66"/>
        <v>6.9364161849710976E-2</v>
      </c>
      <c r="I57" s="48">
        <f t="shared" ref="I57:I77" si="82">M57+H57</f>
        <v>0.99999999999999978</v>
      </c>
      <c r="J57" s="60" t="str">
        <f t="shared" si="16"/>
        <v>E</v>
      </c>
      <c r="K57" s="17">
        <v>72</v>
      </c>
      <c r="L57" s="18">
        <f t="shared" si="67"/>
        <v>6.9364161849710976E-2</v>
      </c>
      <c r="M57" s="48">
        <f t="shared" ref="M57:M77" si="83">Q57+L57</f>
        <v>0.93063583815028883</v>
      </c>
      <c r="N57" s="60" t="str">
        <f t="shared" si="18"/>
        <v>E</v>
      </c>
      <c r="O57" s="17">
        <v>77</v>
      </c>
      <c r="P57" s="18">
        <f t="shared" si="68"/>
        <v>7.4181117533718685E-2</v>
      </c>
      <c r="Q57" s="48">
        <f t="shared" ref="Q57:Q77" si="84">U57+P57</f>
        <v>0.86127167630057788</v>
      </c>
      <c r="R57" s="60" t="str">
        <f t="shared" si="20"/>
        <v>D</v>
      </c>
      <c r="S57" s="17">
        <v>72</v>
      </c>
      <c r="T57" s="18">
        <f t="shared" si="69"/>
        <v>6.9364161849710976E-2</v>
      </c>
      <c r="U57" s="48">
        <f t="shared" ref="U57:U77" si="85">Y57+T57</f>
        <v>0.78709055876685918</v>
      </c>
      <c r="V57" s="60" t="str">
        <f t="shared" si="22"/>
        <v>D</v>
      </c>
      <c r="W57" s="17">
        <v>84</v>
      </c>
      <c r="X57" s="18">
        <f t="shared" si="70"/>
        <v>8.0924855491329481E-2</v>
      </c>
      <c r="Y57" s="48">
        <f t="shared" ref="Y57:Y77" si="86">AC57+X57</f>
        <v>0.71772639691714823</v>
      </c>
      <c r="Z57" s="60" t="str">
        <f t="shared" si="24"/>
        <v>D</v>
      </c>
      <c r="AA57" s="17">
        <v>69</v>
      </c>
      <c r="AB57" s="18">
        <f t="shared" si="71"/>
        <v>6.6473988439306353E-2</v>
      </c>
      <c r="AC57" s="48">
        <f t="shared" ref="AC57:AC77" si="87">AG57+AB57</f>
        <v>0.6368015414258188</v>
      </c>
      <c r="AD57" s="60" t="str">
        <f t="shared" si="26"/>
        <v>C</v>
      </c>
      <c r="AE57" s="17">
        <v>98</v>
      </c>
      <c r="AF57" s="18">
        <f t="shared" si="72"/>
        <v>9.4412331406551059E-2</v>
      </c>
      <c r="AG57" s="48">
        <f t="shared" ref="AG57:AG77" si="88">AK57+AF57</f>
        <v>0.5703275529865125</v>
      </c>
      <c r="AH57" s="60" t="str">
        <f t="shared" si="28"/>
        <v>C</v>
      </c>
      <c r="AI57" s="17">
        <v>81</v>
      </c>
      <c r="AJ57" s="18">
        <f t="shared" si="73"/>
        <v>7.8034682080924858E-2</v>
      </c>
      <c r="AK57" s="48">
        <f t="shared" ref="AK57:AK77" si="89">AO57+AJ57</f>
        <v>0.47591522157996147</v>
      </c>
      <c r="AL57" s="60" t="str">
        <f t="shared" si="30"/>
        <v>C</v>
      </c>
      <c r="AM57" s="17">
        <v>64</v>
      </c>
      <c r="AN57" s="18">
        <f t="shared" si="74"/>
        <v>6.1657032755298651E-2</v>
      </c>
      <c r="AO57" s="48">
        <f t="shared" ref="AO57:AO77" si="90">AS57+AN57</f>
        <v>0.39788053949903662</v>
      </c>
      <c r="AP57" s="60" t="str">
        <f t="shared" si="32"/>
        <v>C</v>
      </c>
      <c r="AQ57" s="17">
        <v>65</v>
      </c>
      <c r="AR57" s="18">
        <f t="shared" si="75"/>
        <v>6.2620423892100194E-2</v>
      </c>
      <c r="AS57" s="48">
        <f t="shared" ref="AS57:AS77" si="91">AW57+AR57</f>
        <v>0.33622350674373797</v>
      </c>
      <c r="AT57" s="76" t="str">
        <f t="shared" si="34"/>
        <v>B</v>
      </c>
      <c r="AU57" s="17">
        <v>58</v>
      </c>
      <c r="AV57" s="18">
        <f t="shared" si="76"/>
        <v>5.5876685934489405E-2</v>
      </c>
      <c r="AW57" s="48">
        <f t="shared" ref="AW57:AW77" si="92">BA57+AV57</f>
        <v>0.27360308285163776</v>
      </c>
      <c r="AX57" s="76" t="str">
        <f t="shared" si="36"/>
        <v>B</v>
      </c>
      <c r="AY57" s="17">
        <v>41</v>
      </c>
      <c r="AZ57" s="18">
        <f t="shared" si="77"/>
        <v>3.9499036608863197E-2</v>
      </c>
      <c r="BA57" s="48">
        <f t="shared" si="80"/>
        <v>0.21772639691714837</v>
      </c>
      <c r="BB57" s="76" t="str">
        <f t="shared" si="38"/>
        <v>B</v>
      </c>
      <c r="BC57" s="56">
        <f t="shared" si="81"/>
        <v>185</v>
      </c>
      <c r="BD57" s="45">
        <f t="shared" si="63"/>
        <v>0.17822736030828518</v>
      </c>
      <c r="BE57" s="45">
        <f t="shared" si="64"/>
        <v>0.17822736030828518</v>
      </c>
      <c r="BF57" s="80" t="str">
        <f t="shared" si="40"/>
        <v>A</v>
      </c>
      <c r="BG57" s="17">
        <v>94</v>
      </c>
      <c r="BH57" s="18">
        <f t="shared" ref="BH57:BH77" si="93">BG57/$BM57</f>
        <v>9.05587668593449E-2</v>
      </c>
      <c r="BI57" s="19">
        <f t="shared" ref="BI57:BI77" si="94">BL57+BH57</f>
        <v>0.17822736030828518</v>
      </c>
      <c r="BJ57" s="17">
        <v>91</v>
      </c>
      <c r="BK57" s="18">
        <f t="shared" ref="BK57:BK77" si="95">BJ57/$BM57</f>
        <v>8.7668593448940263E-2</v>
      </c>
      <c r="BL57" s="19">
        <f t="shared" ref="BL57:BL77" si="96">BO57+BK57</f>
        <v>8.7668593448940263E-2</v>
      </c>
      <c r="BM57" s="20">
        <v>1038</v>
      </c>
      <c r="BN57" s="21">
        <f t="shared" si="65"/>
        <v>24.383429672447015</v>
      </c>
      <c r="BP57" s="66">
        <f t="shared" si="43"/>
        <v>1</v>
      </c>
      <c r="BQ57" s="66">
        <f t="shared" si="44"/>
        <v>3</v>
      </c>
      <c r="BR57" s="66">
        <f t="shared" si="45"/>
        <v>4</v>
      </c>
      <c r="BS57" s="66">
        <f t="shared" si="46"/>
        <v>3</v>
      </c>
      <c r="BT57" s="66">
        <f t="shared" si="47"/>
        <v>2</v>
      </c>
      <c r="BU57" s="66">
        <f t="shared" si="48"/>
        <v>13</v>
      </c>
    </row>
    <row r="58" spans="1:73" x14ac:dyDescent="0.2">
      <c r="A58" s="86"/>
      <c r="B58" s="99"/>
      <c r="C58" s="99"/>
      <c r="D58" s="99"/>
      <c r="E58" s="15" t="s">
        <v>199</v>
      </c>
      <c r="F58" s="16" t="s">
        <v>200</v>
      </c>
      <c r="G58" s="17">
        <v>34</v>
      </c>
      <c r="H58" s="18">
        <f t="shared" si="66"/>
        <v>6.093189964157706E-2</v>
      </c>
      <c r="I58" s="48">
        <f t="shared" si="82"/>
        <v>1</v>
      </c>
      <c r="J58" s="60" t="str">
        <f t="shared" si="16"/>
        <v>E</v>
      </c>
      <c r="K58" s="17">
        <v>40</v>
      </c>
      <c r="L58" s="18">
        <f t="shared" si="67"/>
        <v>7.1684587813620068E-2</v>
      </c>
      <c r="M58" s="48">
        <f t="shared" si="83"/>
        <v>0.93906810035842303</v>
      </c>
      <c r="N58" s="60" t="str">
        <f t="shared" si="18"/>
        <v>E</v>
      </c>
      <c r="O58" s="17">
        <v>35</v>
      </c>
      <c r="P58" s="18">
        <f t="shared" si="68"/>
        <v>6.2724014336917558E-2</v>
      </c>
      <c r="Q58" s="48">
        <f t="shared" si="84"/>
        <v>0.86738351254480295</v>
      </c>
      <c r="R58" s="60" t="str">
        <f t="shared" si="20"/>
        <v>D</v>
      </c>
      <c r="S58" s="17">
        <v>45</v>
      </c>
      <c r="T58" s="18">
        <f t="shared" si="69"/>
        <v>8.0645161290322578E-2</v>
      </c>
      <c r="U58" s="48">
        <f t="shared" si="85"/>
        <v>0.8046594982078854</v>
      </c>
      <c r="V58" s="60" t="str">
        <f t="shared" si="22"/>
        <v>D</v>
      </c>
      <c r="W58" s="17">
        <v>52</v>
      </c>
      <c r="X58" s="18">
        <f t="shared" si="70"/>
        <v>9.3189964157706098E-2</v>
      </c>
      <c r="Y58" s="48">
        <f t="shared" si="86"/>
        <v>0.72401433691756278</v>
      </c>
      <c r="Z58" s="60" t="str">
        <f t="shared" si="24"/>
        <v>D</v>
      </c>
      <c r="AA58" s="17">
        <v>35</v>
      </c>
      <c r="AB58" s="18">
        <f t="shared" si="71"/>
        <v>6.2724014336917558E-2</v>
      </c>
      <c r="AC58" s="48">
        <f t="shared" si="87"/>
        <v>0.6308243727598567</v>
      </c>
      <c r="AD58" s="60" t="str">
        <f t="shared" si="26"/>
        <v>C</v>
      </c>
      <c r="AE58" s="17">
        <v>43</v>
      </c>
      <c r="AF58" s="18">
        <f t="shared" si="72"/>
        <v>7.7060931899641583E-2</v>
      </c>
      <c r="AG58" s="48">
        <f t="shared" si="88"/>
        <v>0.56810035842293916</v>
      </c>
      <c r="AH58" s="60" t="str">
        <f t="shared" si="28"/>
        <v>C</v>
      </c>
      <c r="AI58" s="17">
        <v>47</v>
      </c>
      <c r="AJ58" s="18">
        <f t="shared" si="73"/>
        <v>8.4229390681003588E-2</v>
      </c>
      <c r="AK58" s="48">
        <f t="shared" si="89"/>
        <v>0.49103942652329757</v>
      </c>
      <c r="AL58" s="60" t="str">
        <f t="shared" si="30"/>
        <v>C</v>
      </c>
      <c r="AM58" s="17">
        <v>47</v>
      </c>
      <c r="AN58" s="18">
        <f t="shared" si="74"/>
        <v>8.4229390681003588E-2</v>
      </c>
      <c r="AO58" s="48">
        <f t="shared" si="90"/>
        <v>0.40681003584229397</v>
      </c>
      <c r="AP58" s="60" t="str">
        <f t="shared" si="32"/>
        <v>C</v>
      </c>
      <c r="AQ58" s="17">
        <v>51</v>
      </c>
      <c r="AR58" s="18">
        <f t="shared" si="75"/>
        <v>9.1397849462365593E-2</v>
      </c>
      <c r="AS58" s="48">
        <f t="shared" si="91"/>
        <v>0.32258064516129037</v>
      </c>
      <c r="AT58" s="76" t="str">
        <f t="shared" si="34"/>
        <v>B</v>
      </c>
      <c r="AU58" s="17">
        <v>40</v>
      </c>
      <c r="AV58" s="18">
        <f t="shared" si="76"/>
        <v>7.1684587813620068E-2</v>
      </c>
      <c r="AW58" s="48">
        <f t="shared" si="92"/>
        <v>0.23118279569892475</v>
      </c>
      <c r="AX58" s="76" t="str">
        <f t="shared" si="36"/>
        <v>B</v>
      </c>
      <c r="AY58" s="17">
        <v>35</v>
      </c>
      <c r="AZ58" s="18">
        <f t="shared" si="77"/>
        <v>6.2724014336917558E-2</v>
      </c>
      <c r="BA58" s="48">
        <f t="shared" si="80"/>
        <v>0.15949820788530467</v>
      </c>
      <c r="BB58" s="76" t="str">
        <f t="shared" si="38"/>
        <v>B</v>
      </c>
      <c r="BC58" s="56">
        <f t="shared" si="81"/>
        <v>54</v>
      </c>
      <c r="BD58" s="45">
        <f t="shared" si="63"/>
        <v>9.6774193548387094E-2</v>
      </c>
      <c r="BE58" s="45">
        <f t="shared" si="64"/>
        <v>9.6774193548387094E-2</v>
      </c>
      <c r="BF58" s="80" t="str">
        <f t="shared" si="40"/>
        <v>A</v>
      </c>
      <c r="BG58" s="17">
        <v>36</v>
      </c>
      <c r="BH58" s="18">
        <f t="shared" si="93"/>
        <v>6.4516129032258063E-2</v>
      </c>
      <c r="BI58" s="19">
        <f t="shared" si="94"/>
        <v>9.6774193548387094E-2</v>
      </c>
      <c r="BJ58" s="17">
        <v>18</v>
      </c>
      <c r="BK58" s="18">
        <f t="shared" si="95"/>
        <v>3.2258064516129031E-2</v>
      </c>
      <c r="BL58" s="19">
        <f t="shared" si="96"/>
        <v>3.2258064516129031E-2</v>
      </c>
      <c r="BM58" s="20">
        <v>558</v>
      </c>
      <c r="BN58" s="21">
        <f t="shared" si="65"/>
        <v>24.241935483870968</v>
      </c>
      <c r="BP58" s="66">
        <f t="shared" si="43"/>
        <v>1</v>
      </c>
      <c r="BQ58" s="66">
        <f t="shared" si="44"/>
        <v>3</v>
      </c>
      <c r="BR58" s="66">
        <f t="shared" si="45"/>
        <v>4</v>
      </c>
      <c r="BS58" s="66">
        <f t="shared" si="46"/>
        <v>3</v>
      </c>
      <c r="BT58" s="66">
        <f t="shared" si="47"/>
        <v>2</v>
      </c>
      <c r="BU58" s="66">
        <f t="shared" si="48"/>
        <v>13</v>
      </c>
    </row>
    <row r="59" spans="1:73" x14ac:dyDescent="0.2">
      <c r="A59" s="86"/>
      <c r="B59" s="22" t="s">
        <v>201</v>
      </c>
      <c r="C59" s="22" t="s">
        <v>202</v>
      </c>
      <c r="D59" s="22" t="s">
        <v>6</v>
      </c>
      <c r="E59" s="15" t="s">
        <v>203</v>
      </c>
      <c r="F59" s="16" t="s">
        <v>204</v>
      </c>
      <c r="G59" s="17">
        <v>22</v>
      </c>
      <c r="H59" s="18">
        <f t="shared" si="66"/>
        <v>6.2857142857142861E-2</v>
      </c>
      <c r="I59" s="48">
        <f t="shared" si="82"/>
        <v>1</v>
      </c>
      <c r="J59" s="60" t="str">
        <f t="shared" si="16"/>
        <v>E</v>
      </c>
      <c r="K59" s="17">
        <v>7</v>
      </c>
      <c r="L59" s="18">
        <f t="shared" si="67"/>
        <v>0.02</v>
      </c>
      <c r="M59" s="48">
        <f t="shared" si="83"/>
        <v>0.93714285714285717</v>
      </c>
      <c r="N59" s="60" t="str">
        <f t="shared" si="18"/>
        <v>E</v>
      </c>
      <c r="O59" s="17">
        <v>15</v>
      </c>
      <c r="P59" s="18">
        <f t="shared" si="68"/>
        <v>4.2857142857142858E-2</v>
      </c>
      <c r="Q59" s="48">
        <f t="shared" si="84"/>
        <v>0.91714285714285715</v>
      </c>
      <c r="R59" s="60" t="str">
        <f t="shared" si="20"/>
        <v>E</v>
      </c>
      <c r="S59" s="17">
        <v>11</v>
      </c>
      <c r="T59" s="18">
        <f t="shared" si="69"/>
        <v>3.1428571428571431E-2</v>
      </c>
      <c r="U59" s="48">
        <f t="shared" si="85"/>
        <v>0.87428571428571433</v>
      </c>
      <c r="V59" s="60" t="str">
        <f t="shared" si="22"/>
        <v>D</v>
      </c>
      <c r="W59" s="17">
        <v>16</v>
      </c>
      <c r="X59" s="18">
        <f t="shared" si="70"/>
        <v>4.5714285714285714E-2</v>
      </c>
      <c r="Y59" s="48">
        <f t="shared" si="86"/>
        <v>0.84285714285714286</v>
      </c>
      <c r="Z59" s="60" t="str">
        <f t="shared" si="24"/>
        <v>D</v>
      </c>
      <c r="AA59" s="17">
        <v>21</v>
      </c>
      <c r="AB59" s="18">
        <f t="shared" si="71"/>
        <v>0.06</v>
      </c>
      <c r="AC59" s="48">
        <f t="shared" si="87"/>
        <v>0.79714285714285715</v>
      </c>
      <c r="AD59" s="60" t="str">
        <f t="shared" si="26"/>
        <v>D</v>
      </c>
      <c r="AE59" s="17">
        <v>33</v>
      </c>
      <c r="AF59" s="18">
        <f t="shared" si="72"/>
        <v>9.4285714285714292E-2</v>
      </c>
      <c r="AG59" s="48">
        <f t="shared" si="88"/>
        <v>0.7371428571428571</v>
      </c>
      <c r="AH59" s="60" t="str">
        <f t="shared" si="28"/>
        <v>D</v>
      </c>
      <c r="AI59" s="17">
        <v>28</v>
      </c>
      <c r="AJ59" s="18">
        <f t="shared" si="73"/>
        <v>0.08</v>
      </c>
      <c r="AK59" s="48">
        <f t="shared" si="89"/>
        <v>0.64285714285714279</v>
      </c>
      <c r="AL59" s="60" t="str">
        <f t="shared" si="30"/>
        <v>C</v>
      </c>
      <c r="AM59" s="17">
        <v>32</v>
      </c>
      <c r="AN59" s="18">
        <f t="shared" si="74"/>
        <v>9.1428571428571428E-2</v>
      </c>
      <c r="AO59" s="48">
        <f t="shared" si="90"/>
        <v>0.56285714285714283</v>
      </c>
      <c r="AP59" s="60" t="str">
        <f t="shared" si="32"/>
        <v>C</v>
      </c>
      <c r="AQ59" s="17">
        <v>32</v>
      </c>
      <c r="AR59" s="18">
        <f t="shared" si="75"/>
        <v>9.1428571428571428E-2</v>
      </c>
      <c r="AS59" s="48">
        <f t="shared" si="91"/>
        <v>0.47142857142857142</v>
      </c>
      <c r="AT59" s="76" t="str">
        <f t="shared" si="34"/>
        <v>C</v>
      </c>
      <c r="AU59" s="17">
        <v>38</v>
      </c>
      <c r="AV59" s="18">
        <f t="shared" si="76"/>
        <v>0.10857142857142857</v>
      </c>
      <c r="AW59" s="48">
        <f t="shared" si="92"/>
        <v>0.38</v>
      </c>
      <c r="AX59" s="76" t="str">
        <f t="shared" si="36"/>
        <v>C</v>
      </c>
      <c r="AY59" s="17">
        <v>10</v>
      </c>
      <c r="AZ59" s="18">
        <f t="shared" si="77"/>
        <v>2.8571428571428571E-2</v>
      </c>
      <c r="BA59" s="48">
        <f t="shared" si="80"/>
        <v>0.27142857142857141</v>
      </c>
      <c r="BB59" s="76" t="str">
        <f t="shared" si="38"/>
        <v>B</v>
      </c>
      <c r="BC59" s="56">
        <f t="shared" si="81"/>
        <v>85</v>
      </c>
      <c r="BD59" s="45">
        <f t="shared" si="63"/>
        <v>0.24285714285714285</v>
      </c>
      <c r="BE59" s="45">
        <f t="shared" si="64"/>
        <v>0.24285714285714285</v>
      </c>
      <c r="BF59" s="80" t="str">
        <f t="shared" si="40"/>
        <v>A</v>
      </c>
      <c r="BG59" s="17">
        <v>54</v>
      </c>
      <c r="BH59" s="18">
        <f t="shared" si="93"/>
        <v>0.15428571428571428</v>
      </c>
      <c r="BI59" s="19">
        <f t="shared" si="94"/>
        <v>0.24285714285714283</v>
      </c>
      <c r="BJ59" s="17">
        <v>31</v>
      </c>
      <c r="BK59" s="18">
        <f t="shared" si="95"/>
        <v>8.8571428571428565E-2</v>
      </c>
      <c r="BL59" s="19">
        <f t="shared" si="96"/>
        <v>8.8571428571428565E-2</v>
      </c>
      <c r="BM59" s="20">
        <v>350</v>
      </c>
      <c r="BN59" s="21">
        <f t="shared" si="65"/>
        <v>25.677142857142858</v>
      </c>
      <c r="BP59" s="66">
        <f t="shared" si="43"/>
        <v>1</v>
      </c>
      <c r="BQ59" s="66">
        <f t="shared" si="44"/>
        <v>1</v>
      </c>
      <c r="BR59" s="66">
        <f t="shared" si="45"/>
        <v>4</v>
      </c>
      <c r="BS59" s="66">
        <f t="shared" si="46"/>
        <v>4</v>
      </c>
      <c r="BT59" s="66">
        <f t="shared" si="47"/>
        <v>3</v>
      </c>
      <c r="BU59" s="66">
        <f t="shared" si="48"/>
        <v>13</v>
      </c>
    </row>
    <row r="60" spans="1:73" x14ac:dyDescent="0.2">
      <c r="A60" s="86"/>
      <c r="B60" s="99" t="s">
        <v>205</v>
      </c>
      <c r="C60" s="99" t="s">
        <v>206</v>
      </c>
      <c r="D60" s="99" t="s">
        <v>44</v>
      </c>
      <c r="E60" s="15" t="s">
        <v>207</v>
      </c>
      <c r="F60" s="16" t="s">
        <v>208</v>
      </c>
      <c r="G60" s="17">
        <v>4</v>
      </c>
      <c r="H60" s="18">
        <f t="shared" si="66"/>
        <v>3.3057851239669422E-2</v>
      </c>
      <c r="I60" s="48">
        <f t="shared" si="82"/>
        <v>1</v>
      </c>
      <c r="J60" s="60" t="str">
        <f t="shared" si="16"/>
        <v>E</v>
      </c>
      <c r="K60" s="17">
        <v>1</v>
      </c>
      <c r="L60" s="18">
        <f t="shared" si="67"/>
        <v>8.2644628099173556E-3</v>
      </c>
      <c r="M60" s="48">
        <f t="shared" si="83"/>
        <v>0.96694214876033058</v>
      </c>
      <c r="N60" s="60" t="str">
        <f t="shared" si="18"/>
        <v>E</v>
      </c>
      <c r="O60" s="17">
        <v>5</v>
      </c>
      <c r="P60" s="18">
        <f t="shared" si="68"/>
        <v>4.1322314049586778E-2</v>
      </c>
      <c r="Q60" s="48">
        <f t="shared" si="84"/>
        <v>0.95867768595041325</v>
      </c>
      <c r="R60" s="60" t="str">
        <f t="shared" si="20"/>
        <v>E</v>
      </c>
      <c r="S60" s="17">
        <v>2</v>
      </c>
      <c r="T60" s="18">
        <f t="shared" si="69"/>
        <v>1.6528925619834711E-2</v>
      </c>
      <c r="U60" s="48">
        <f t="shared" si="85"/>
        <v>0.9173553719008265</v>
      </c>
      <c r="V60" s="60" t="str">
        <f t="shared" si="22"/>
        <v>E</v>
      </c>
      <c r="W60" s="17">
        <v>5</v>
      </c>
      <c r="X60" s="18">
        <f t="shared" si="70"/>
        <v>4.1322314049586778E-2</v>
      </c>
      <c r="Y60" s="48">
        <f t="shared" si="86"/>
        <v>0.90082644628099173</v>
      </c>
      <c r="Z60" s="60" t="str">
        <f t="shared" si="24"/>
        <v>E</v>
      </c>
      <c r="AA60" s="17">
        <v>2</v>
      </c>
      <c r="AB60" s="18">
        <f t="shared" si="71"/>
        <v>1.6528925619834711E-2</v>
      </c>
      <c r="AC60" s="48">
        <f t="shared" si="87"/>
        <v>0.85950413223140498</v>
      </c>
      <c r="AD60" s="60" t="str">
        <f t="shared" si="26"/>
        <v>D</v>
      </c>
      <c r="AE60" s="17">
        <v>3</v>
      </c>
      <c r="AF60" s="18">
        <f t="shared" si="72"/>
        <v>2.4793388429752067E-2</v>
      </c>
      <c r="AG60" s="48">
        <f t="shared" si="88"/>
        <v>0.84297520661157033</v>
      </c>
      <c r="AH60" s="60" t="str">
        <f t="shared" si="28"/>
        <v>D</v>
      </c>
      <c r="AI60" s="17">
        <v>8</v>
      </c>
      <c r="AJ60" s="18">
        <f t="shared" si="73"/>
        <v>6.6115702479338845E-2</v>
      </c>
      <c r="AK60" s="48">
        <f t="shared" si="89"/>
        <v>0.81818181818181823</v>
      </c>
      <c r="AL60" s="60" t="str">
        <f t="shared" si="30"/>
        <v>D</v>
      </c>
      <c r="AM60" s="17">
        <v>9</v>
      </c>
      <c r="AN60" s="18">
        <f t="shared" si="74"/>
        <v>7.43801652892562E-2</v>
      </c>
      <c r="AO60" s="48">
        <f t="shared" si="90"/>
        <v>0.75206611570247939</v>
      </c>
      <c r="AP60" s="60" t="str">
        <f t="shared" si="32"/>
        <v>D</v>
      </c>
      <c r="AQ60" s="17">
        <v>7</v>
      </c>
      <c r="AR60" s="18">
        <f t="shared" si="75"/>
        <v>5.7851239669421489E-2</v>
      </c>
      <c r="AS60" s="48">
        <f t="shared" si="91"/>
        <v>0.67768595041322321</v>
      </c>
      <c r="AT60" s="76" t="str">
        <f t="shared" si="34"/>
        <v>D</v>
      </c>
      <c r="AU60" s="17">
        <v>12</v>
      </c>
      <c r="AV60" s="18">
        <f t="shared" si="76"/>
        <v>9.9173553719008267E-2</v>
      </c>
      <c r="AW60" s="48">
        <f t="shared" si="92"/>
        <v>0.6198347107438017</v>
      </c>
      <c r="AX60" s="76" t="str">
        <f t="shared" si="36"/>
        <v>C</v>
      </c>
      <c r="AY60" s="17">
        <v>8</v>
      </c>
      <c r="AZ60" s="18">
        <f t="shared" si="77"/>
        <v>6.6115702479338845E-2</v>
      </c>
      <c r="BA60" s="48">
        <f t="shared" si="80"/>
        <v>0.52066115702479343</v>
      </c>
      <c r="BB60" s="76" t="str">
        <f t="shared" si="38"/>
        <v>B</v>
      </c>
      <c r="BC60" s="56">
        <f t="shared" si="81"/>
        <v>55</v>
      </c>
      <c r="BD60" s="45">
        <f t="shared" si="63"/>
        <v>0.45454545454545453</v>
      </c>
      <c r="BE60" s="45">
        <f t="shared" si="64"/>
        <v>0.45454545454545453</v>
      </c>
      <c r="BF60" s="80" t="str">
        <f t="shared" si="40"/>
        <v>A</v>
      </c>
      <c r="BG60" s="17">
        <v>27</v>
      </c>
      <c r="BH60" s="18">
        <f t="shared" si="93"/>
        <v>0.2231404958677686</v>
      </c>
      <c r="BI60" s="19">
        <f t="shared" si="94"/>
        <v>0.45454545454545459</v>
      </c>
      <c r="BJ60" s="17">
        <v>28</v>
      </c>
      <c r="BK60" s="18">
        <f t="shared" si="95"/>
        <v>0.23140495867768596</v>
      </c>
      <c r="BL60" s="19">
        <f t="shared" si="96"/>
        <v>0.23140495867768596</v>
      </c>
      <c r="BM60" s="20">
        <v>121</v>
      </c>
      <c r="BN60" s="21">
        <f t="shared" si="65"/>
        <v>27.289256198347108</v>
      </c>
      <c r="BP60" s="66">
        <f t="shared" si="43"/>
        <v>1</v>
      </c>
      <c r="BQ60" s="66">
        <f t="shared" si="44"/>
        <v>1</v>
      </c>
      <c r="BR60" s="66">
        <f t="shared" si="45"/>
        <v>1</v>
      </c>
      <c r="BS60" s="66">
        <f t="shared" si="46"/>
        <v>5</v>
      </c>
      <c r="BT60" s="66">
        <f t="shared" si="47"/>
        <v>5</v>
      </c>
      <c r="BU60" s="66">
        <f t="shared" si="48"/>
        <v>13</v>
      </c>
    </row>
    <row r="61" spans="1:73" x14ac:dyDescent="0.2">
      <c r="A61" s="86"/>
      <c r="B61" s="99"/>
      <c r="C61" s="99"/>
      <c r="D61" s="99"/>
      <c r="E61" s="15" t="s">
        <v>197</v>
      </c>
      <c r="F61" s="16" t="s">
        <v>209</v>
      </c>
      <c r="G61" s="17">
        <v>7</v>
      </c>
      <c r="H61" s="18">
        <f t="shared" si="66"/>
        <v>2.7131782945736434E-2</v>
      </c>
      <c r="I61" s="48">
        <f t="shared" si="82"/>
        <v>1</v>
      </c>
      <c r="J61" s="60" t="str">
        <f t="shared" si="16"/>
        <v>E</v>
      </c>
      <c r="K61" s="17">
        <v>4</v>
      </c>
      <c r="L61" s="18">
        <f t="shared" si="67"/>
        <v>1.5503875968992248E-2</v>
      </c>
      <c r="M61" s="48">
        <f t="shared" si="83"/>
        <v>0.97286821705426352</v>
      </c>
      <c r="N61" s="60" t="str">
        <f t="shared" si="18"/>
        <v>E</v>
      </c>
      <c r="O61" s="17">
        <v>4</v>
      </c>
      <c r="P61" s="18">
        <f t="shared" si="68"/>
        <v>1.5503875968992248E-2</v>
      </c>
      <c r="Q61" s="48">
        <f t="shared" si="84"/>
        <v>0.95736434108527124</v>
      </c>
      <c r="R61" s="60" t="str">
        <f t="shared" si="20"/>
        <v>E</v>
      </c>
      <c r="S61" s="17">
        <v>7</v>
      </c>
      <c r="T61" s="18">
        <f t="shared" si="69"/>
        <v>2.7131782945736434E-2</v>
      </c>
      <c r="U61" s="48">
        <f t="shared" si="85"/>
        <v>0.94186046511627897</v>
      </c>
      <c r="V61" s="60" t="str">
        <f t="shared" si="22"/>
        <v>E</v>
      </c>
      <c r="W61" s="17">
        <v>5</v>
      </c>
      <c r="X61" s="18">
        <f t="shared" si="70"/>
        <v>1.937984496124031E-2</v>
      </c>
      <c r="Y61" s="48">
        <f t="shared" si="86"/>
        <v>0.91472868217054248</v>
      </c>
      <c r="Z61" s="60" t="str">
        <f t="shared" si="24"/>
        <v>E</v>
      </c>
      <c r="AA61" s="17">
        <v>9</v>
      </c>
      <c r="AB61" s="18">
        <f t="shared" si="71"/>
        <v>3.4883720930232558E-2</v>
      </c>
      <c r="AC61" s="48">
        <f t="shared" si="87"/>
        <v>0.89534883720930214</v>
      </c>
      <c r="AD61" s="60" t="str">
        <f t="shared" si="26"/>
        <v>D</v>
      </c>
      <c r="AE61" s="17">
        <v>10</v>
      </c>
      <c r="AF61" s="18">
        <f t="shared" si="72"/>
        <v>3.875968992248062E-2</v>
      </c>
      <c r="AG61" s="48">
        <f t="shared" si="88"/>
        <v>0.86046511627906963</v>
      </c>
      <c r="AH61" s="60" t="str">
        <f t="shared" si="28"/>
        <v>D</v>
      </c>
      <c r="AI61" s="17">
        <v>19</v>
      </c>
      <c r="AJ61" s="18">
        <f t="shared" si="73"/>
        <v>7.3643410852713184E-2</v>
      </c>
      <c r="AK61" s="48">
        <f t="shared" si="89"/>
        <v>0.82170542635658905</v>
      </c>
      <c r="AL61" s="60" t="str">
        <f t="shared" si="30"/>
        <v>D</v>
      </c>
      <c r="AM61" s="17">
        <v>15</v>
      </c>
      <c r="AN61" s="18">
        <f t="shared" si="74"/>
        <v>5.8139534883720929E-2</v>
      </c>
      <c r="AO61" s="48">
        <f t="shared" si="90"/>
        <v>0.74806201550387585</v>
      </c>
      <c r="AP61" s="60" t="str">
        <f t="shared" si="32"/>
        <v>D</v>
      </c>
      <c r="AQ61" s="17">
        <v>26</v>
      </c>
      <c r="AR61" s="18">
        <f t="shared" si="75"/>
        <v>0.10077519379844961</v>
      </c>
      <c r="AS61" s="48">
        <f t="shared" si="91"/>
        <v>0.68992248062015493</v>
      </c>
      <c r="AT61" s="76" t="str">
        <f t="shared" si="34"/>
        <v>D</v>
      </c>
      <c r="AU61" s="17">
        <v>35</v>
      </c>
      <c r="AV61" s="18">
        <f t="shared" si="76"/>
        <v>0.13565891472868216</v>
      </c>
      <c r="AW61" s="48">
        <f t="shared" si="92"/>
        <v>0.58914728682170536</v>
      </c>
      <c r="AX61" s="76" t="str">
        <f t="shared" si="36"/>
        <v>C</v>
      </c>
      <c r="AY61" s="17">
        <v>7</v>
      </c>
      <c r="AZ61" s="18">
        <f t="shared" si="77"/>
        <v>2.7131782945736434E-2</v>
      </c>
      <c r="BA61" s="48">
        <f t="shared" si="80"/>
        <v>0.45348837209302323</v>
      </c>
      <c r="BB61" s="76" t="str">
        <f t="shared" si="38"/>
        <v>B</v>
      </c>
      <c r="BC61" s="56">
        <f t="shared" si="81"/>
        <v>110</v>
      </c>
      <c r="BD61" s="45">
        <f t="shared" si="63"/>
        <v>0.4263565891472868</v>
      </c>
      <c r="BE61" s="45">
        <f t="shared" si="64"/>
        <v>0.4263565891472868</v>
      </c>
      <c r="BF61" s="80" t="str">
        <f t="shared" si="40"/>
        <v>A</v>
      </c>
      <c r="BG61" s="17">
        <v>39</v>
      </c>
      <c r="BH61" s="18">
        <f t="shared" si="93"/>
        <v>0.15116279069767441</v>
      </c>
      <c r="BI61" s="19">
        <f t="shared" si="94"/>
        <v>0.4263565891472868</v>
      </c>
      <c r="BJ61" s="17">
        <v>71</v>
      </c>
      <c r="BK61" s="18">
        <f t="shared" si="95"/>
        <v>0.27519379844961239</v>
      </c>
      <c r="BL61" s="19">
        <f t="shared" si="96"/>
        <v>0.27519379844961239</v>
      </c>
      <c r="BM61" s="20">
        <v>258</v>
      </c>
      <c r="BN61" s="21">
        <f t="shared" si="65"/>
        <v>27.271317829457363</v>
      </c>
      <c r="BP61" s="66">
        <f t="shared" si="43"/>
        <v>1</v>
      </c>
      <c r="BQ61" s="66">
        <f t="shared" si="44"/>
        <v>1</v>
      </c>
      <c r="BR61" s="66">
        <f t="shared" si="45"/>
        <v>1</v>
      </c>
      <c r="BS61" s="66">
        <f t="shared" si="46"/>
        <v>5</v>
      </c>
      <c r="BT61" s="66">
        <f t="shared" si="47"/>
        <v>5</v>
      </c>
      <c r="BU61" s="66">
        <f t="shared" si="48"/>
        <v>13</v>
      </c>
    </row>
    <row r="62" spans="1:73" ht="31.5" x14ac:dyDescent="0.2">
      <c r="A62" s="86"/>
      <c r="B62" s="22" t="s">
        <v>210</v>
      </c>
      <c r="C62" s="22" t="s">
        <v>211</v>
      </c>
      <c r="D62" s="22" t="s">
        <v>44</v>
      </c>
      <c r="E62" s="15" t="s">
        <v>212</v>
      </c>
      <c r="F62" s="16" t="s">
        <v>213</v>
      </c>
      <c r="G62" s="17">
        <v>5</v>
      </c>
      <c r="H62" s="18">
        <f t="shared" si="66"/>
        <v>1.5015015015015015E-2</v>
      </c>
      <c r="I62" s="48">
        <f t="shared" si="82"/>
        <v>1</v>
      </c>
      <c r="J62" s="60" t="str">
        <f t="shared" si="16"/>
        <v>E</v>
      </c>
      <c r="K62" s="17">
        <v>4</v>
      </c>
      <c r="L62" s="18">
        <f t="shared" si="67"/>
        <v>1.2012012012012012E-2</v>
      </c>
      <c r="M62" s="48">
        <f t="shared" si="83"/>
        <v>0.98498498498498499</v>
      </c>
      <c r="N62" s="60" t="str">
        <f t="shared" si="18"/>
        <v>E</v>
      </c>
      <c r="O62" s="17">
        <v>8</v>
      </c>
      <c r="P62" s="18">
        <f t="shared" si="68"/>
        <v>2.4024024024024024E-2</v>
      </c>
      <c r="Q62" s="48">
        <f t="shared" si="84"/>
        <v>0.97297297297297303</v>
      </c>
      <c r="R62" s="60" t="str">
        <f t="shared" si="20"/>
        <v>E</v>
      </c>
      <c r="S62" s="17">
        <v>1</v>
      </c>
      <c r="T62" s="18">
        <f t="shared" si="69"/>
        <v>3.003003003003003E-3</v>
      </c>
      <c r="U62" s="48">
        <f t="shared" si="85"/>
        <v>0.94894894894894899</v>
      </c>
      <c r="V62" s="60" t="str">
        <f t="shared" si="22"/>
        <v>E</v>
      </c>
      <c r="W62" s="17">
        <v>7</v>
      </c>
      <c r="X62" s="18">
        <f t="shared" si="70"/>
        <v>2.1021021021021023E-2</v>
      </c>
      <c r="Y62" s="48">
        <f t="shared" si="86"/>
        <v>0.94594594594594594</v>
      </c>
      <c r="Z62" s="60" t="str">
        <f t="shared" si="24"/>
        <v>E</v>
      </c>
      <c r="AA62" s="17">
        <v>11</v>
      </c>
      <c r="AB62" s="18">
        <f t="shared" si="71"/>
        <v>3.3033033033033031E-2</v>
      </c>
      <c r="AC62" s="48">
        <f t="shared" si="87"/>
        <v>0.92492492492492495</v>
      </c>
      <c r="AD62" s="60" t="str">
        <f t="shared" si="26"/>
        <v>E</v>
      </c>
      <c r="AE62" s="17">
        <v>17</v>
      </c>
      <c r="AF62" s="18">
        <f t="shared" si="72"/>
        <v>5.1051051051051052E-2</v>
      </c>
      <c r="AG62" s="48">
        <f t="shared" si="88"/>
        <v>0.89189189189189189</v>
      </c>
      <c r="AH62" s="60" t="str">
        <f t="shared" si="28"/>
        <v>D</v>
      </c>
      <c r="AI62" s="17">
        <v>12</v>
      </c>
      <c r="AJ62" s="18">
        <f t="shared" si="73"/>
        <v>3.6036036036036036E-2</v>
      </c>
      <c r="AK62" s="48">
        <f t="shared" si="89"/>
        <v>0.84084084084084088</v>
      </c>
      <c r="AL62" s="60" t="str">
        <f t="shared" si="30"/>
        <v>D</v>
      </c>
      <c r="AM62" s="17">
        <v>25</v>
      </c>
      <c r="AN62" s="18">
        <f t="shared" si="74"/>
        <v>7.5075075075075076E-2</v>
      </c>
      <c r="AO62" s="48">
        <f t="shared" si="90"/>
        <v>0.80480480480480487</v>
      </c>
      <c r="AP62" s="60" t="str">
        <f t="shared" si="32"/>
        <v>D</v>
      </c>
      <c r="AQ62" s="17">
        <v>37</v>
      </c>
      <c r="AR62" s="18">
        <f t="shared" si="75"/>
        <v>0.1111111111111111</v>
      </c>
      <c r="AS62" s="48">
        <f t="shared" si="91"/>
        <v>0.72972972972972983</v>
      </c>
      <c r="AT62" s="76" t="str">
        <f t="shared" si="34"/>
        <v>D</v>
      </c>
      <c r="AU62" s="17">
        <v>45</v>
      </c>
      <c r="AV62" s="18">
        <f t="shared" si="76"/>
        <v>0.13513513513513514</v>
      </c>
      <c r="AW62" s="48">
        <f t="shared" si="92"/>
        <v>0.61861861861861867</v>
      </c>
      <c r="AX62" s="76" t="str">
        <f t="shared" si="36"/>
        <v>C</v>
      </c>
      <c r="AY62" s="17">
        <v>26</v>
      </c>
      <c r="AZ62" s="18">
        <f t="shared" si="77"/>
        <v>7.8078078078078081E-2</v>
      </c>
      <c r="BA62" s="48">
        <f t="shared" si="80"/>
        <v>0.48348348348348347</v>
      </c>
      <c r="BB62" s="76" t="str">
        <f t="shared" si="38"/>
        <v>B</v>
      </c>
      <c r="BC62" s="56">
        <f t="shared" si="81"/>
        <v>135</v>
      </c>
      <c r="BD62" s="45">
        <f t="shared" ref="BD62:BD77" si="97">BC62/$BM62</f>
        <v>0.40540540540540543</v>
      </c>
      <c r="BE62" s="45">
        <f t="shared" ref="BE62:BE77" si="98">BO62+BD62</f>
        <v>0.40540540540540543</v>
      </c>
      <c r="BF62" s="80" t="str">
        <f t="shared" si="40"/>
        <v>A</v>
      </c>
      <c r="BG62" s="17">
        <v>73</v>
      </c>
      <c r="BH62" s="18">
        <f t="shared" si="93"/>
        <v>0.21921921921921922</v>
      </c>
      <c r="BI62" s="19">
        <f t="shared" si="94"/>
        <v>0.40540540540540537</v>
      </c>
      <c r="BJ62" s="17">
        <v>62</v>
      </c>
      <c r="BK62" s="18">
        <f t="shared" si="95"/>
        <v>0.18618618618618618</v>
      </c>
      <c r="BL62" s="19">
        <f t="shared" si="96"/>
        <v>0.18618618618618618</v>
      </c>
      <c r="BM62" s="20">
        <v>333</v>
      </c>
      <c r="BN62" s="21">
        <f t="shared" ref="BN62:BN77" si="99">(G62*18+K62*19+O62*20+S62*21+W62*22+AA62*23+AE62*24+AI62*25+AM62*26+AQ62*27+AU62*28+AY62*29+BG62*30+BJ62*30)/(G62+K62+O62+S62+W62+AA62+AE62+AI62+AM62+AQ62+AU62+AY62+BG62+BJ62)</f>
        <v>27.552552552552552</v>
      </c>
      <c r="BP62" s="66">
        <f t="shared" si="43"/>
        <v>1</v>
      </c>
      <c r="BQ62" s="66">
        <f t="shared" si="44"/>
        <v>1</v>
      </c>
      <c r="BR62" s="66">
        <f t="shared" si="45"/>
        <v>1</v>
      </c>
      <c r="BS62" s="66">
        <f t="shared" si="46"/>
        <v>4</v>
      </c>
      <c r="BT62" s="66">
        <f t="shared" si="47"/>
        <v>6</v>
      </c>
      <c r="BU62" s="66">
        <f t="shared" si="48"/>
        <v>13</v>
      </c>
    </row>
    <row r="63" spans="1:73" ht="21.75" thickBot="1" x14ac:dyDescent="0.25">
      <c r="A63" s="87"/>
      <c r="B63" s="23" t="s">
        <v>214</v>
      </c>
      <c r="C63" s="23" t="s">
        <v>215</v>
      </c>
      <c r="D63" s="23" t="s">
        <v>44</v>
      </c>
      <c r="E63" s="24" t="s">
        <v>203</v>
      </c>
      <c r="F63" s="25" t="s">
        <v>216</v>
      </c>
      <c r="G63" s="26">
        <v>2</v>
      </c>
      <c r="H63" s="27">
        <f t="shared" ref="H63:H77" si="100">G63/$BM63</f>
        <v>1.5267175572519083E-2</v>
      </c>
      <c r="I63" s="49">
        <f t="shared" si="82"/>
        <v>1</v>
      </c>
      <c r="J63" s="62" t="str">
        <f t="shared" ref="J63:J77" si="101">+IF(I63&lt;0.1,"A",IF(AND(I63&gt;0.1,I63&lt;=0.35),"B",IF(AND(I63&gt;0.35,I63&lt;=0.65),"C",IF(AND(I63&gt;0.65,I63&lt;=0.9),"D","E"))))</f>
        <v>E</v>
      </c>
      <c r="K63" s="26">
        <v>0</v>
      </c>
      <c r="L63" s="27">
        <f t="shared" ref="L63:L77" si="102">K63/$BM63</f>
        <v>0</v>
      </c>
      <c r="M63" s="49">
        <f t="shared" si="83"/>
        <v>0.984732824427481</v>
      </c>
      <c r="N63" s="62" t="str">
        <f t="shared" ref="N63:N77" si="103">+IF(M63&lt;0.1,"A",IF(AND(M63&gt;0.1,M63&lt;=0.35),"B",IF(AND(M63&gt;0.35,M63&lt;=0.65),"C",IF(AND(M63&gt;0.65,M63&lt;=0.9),"D","E"))))</f>
        <v>E</v>
      </c>
      <c r="O63" s="26">
        <v>3</v>
      </c>
      <c r="P63" s="27">
        <f t="shared" ref="P63:P77" si="104">O63/$BM63</f>
        <v>2.2900763358778626E-2</v>
      </c>
      <c r="Q63" s="49">
        <f t="shared" si="84"/>
        <v>0.984732824427481</v>
      </c>
      <c r="R63" s="62" t="str">
        <f t="shared" ref="R63:R77" si="105">+IF(Q63&lt;0.1,"A",IF(AND(Q63&gt;0.1,Q63&lt;=0.35),"B",IF(AND(Q63&gt;0.35,Q63&lt;=0.65),"C",IF(AND(Q63&gt;0.65,Q63&lt;=0.9),"D","E"))))</f>
        <v>E</v>
      </c>
      <c r="S63" s="26">
        <v>2</v>
      </c>
      <c r="T63" s="27">
        <f t="shared" ref="T63:T77" si="106">S63/$BM63</f>
        <v>1.5267175572519083E-2</v>
      </c>
      <c r="U63" s="49">
        <f t="shared" si="85"/>
        <v>0.96183206106870234</v>
      </c>
      <c r="V63" s="62" t="str">
        <f t="shared" ref="V63:V77" si="107">+IF(U63&lt;0.1,"A",IF(AND(U63&gt;0.1,U63&lt;=0.35),"B",IF(AND(U63&gt;0.35,U63&lt;=0.65),"C",IF(AND(U63&gt;0.65,U63&lt;=0.9),"D","E"))))</f>
        <v>E</v>
      </c>
      <c r="W63" s="26">
        <v>0</v>
      </c>
      <c r="X63" s="27">
        <f t="shared" ref="X63:X77" si="108">W63/$BM63</f>
        <v>0</v>
      </c>
      <c r="Y63" s="49">
        <f t="shared" si="86"/>
        <v>0.94656488549618323</v>
      </c>
      <c r="Z63" s="62" t="str">
        <f t="shared" ref="Z63:Z77" si="109">+IF(Y63&lt;0.1,"A",IF(AND(Y63&gt;0.1,Y63&lt;=0.35),"B",IF(AND(Y63&gt;0.35,Y63&lt;=0.65),"C",IF(AND(Y63&gt;0.65,Y63&lt;=0.9),"D","E"))))</f>
        <v>E</v>
      </c>
      <c r="AA63" s="26">
        <v>4</v>
      </c>
      <c r="AB63" s="27">
        <f t="shared" ref="AB63:AB77" si="110">AA63/$BM63</f>
        <v>3.0534351145038167E-2</v>
      </c>
      <c r="AC63" s="49">
        <f t="shared" si="87"/>
        <v>0.94656488549618323</v>
      </c>
      <c r="AD63" s="62" t="str">
        <f t="shared" ref="AD63:AD77" si="111">+IF(AC63&lt;0.1,"A",IF(AND(AC63&gt;0.1,AC63&lt;=0.35),"B",IF(AND(AC63&gt;0.35,AC63&lt;=0.65),"C",IF(AND(AC63&gt;0.65,AC63&lt;=0.9),"D","E"))))</f>
        <v>E</v>
      </c>
      <c r="AE63" s="26">
        <v>5</v>
      </c>
      <c r="AF63" s="27">
        <f t="shared" ref="AF63:AF77" si="112">AE63/$BM63</f>
        <v>3.8167938931297711E-2</v>
      </c>
      <c r="AG63" s="49">
        <f t="shared" si="88"/>
        <v>0.91603053435114501</v>
      </c>
      <c r="AH63" s="62" t="str">
        <f t="shared" ref="AH63:AH77" si="113">+IF(AG63&lt;0.1,"A",IF(AND(AG63&gt;0.1,AG63&lt;=0.35),"B",IF(AND(AG63&gt;0.35,AG63&lt;=0.65),"C",IF(AND(AG63&gt;0.65,AG63&lt;=0.9),"D","E"))))</f>
        <v>E</v>
      </c>
      <c r="AI63" s="26">
        <v>2</v>
      </c>
      <c r="AJ63" s="27">
        <f t="shared" ref="AJ63:AJ77" si="114">AI63/$BM63</f>
        <v>1.5267175572519083E-2</v>
      </c>
      <c r="AK63" s="49">
        <f t="shared" si="89"/>
        <v>0.87786259541984735</v>
      </c>
      <c r="AL63" s="62" t="str">
        <f t="shared" ref="AL63:AL77" si="115">+IF(AK63&lt;0.1,"A",IF(AND(AK63&gt;0.1,AK63&lt;=0.35),"B",IF(AND(AK63&gt;0.35,AK63&lt;=0.65),"C",IF(AND(AK63&gt;0.65,AK63&lt;=0.9),"D","E"))))</f>
        <v>D</v>
      </c>
      <c r="AM63" s="26">
        <v>7</v>
      </c>
      <c r="AN63" s="27">
        <f t="shared" ref="AN63:AN77" si="116">AM63/$BM63</f>
        <v>5.3435114503816793E-2</v>
      </c>
      <c r="AO63" s="49">
        <f t="shared" si="90"/>
        <v>0.86259541984732824</v>
      </c>
      <c r="AP63" s="62" t="str">
        <f t="shared" ref="AP63:AP77" si="117">+IF(AO63&lt;0.1,"A",IF(AND(AO63&gt;0.1,AO63&lt;=0.35),"B",IF(AND(AO63&gt;0.35,AO63&lt;=0.65),"C",IF(AND(AO63&gt;0.65,AO63&lt;=0.9),"D","E"))))</f>
        <v>D</v>
      </c>
      <c r="AQ63" s="26">
        <v>13</v>
      </c>
      <c r="AR63" s="27">
        <f t="shared" ref="AR63:AR77" si="118">AQ63/$BM63</f>
        <v>9.9236641221374045E-2</v>
      </c>
      <c r="AS63" s="49">
        <f t="shared" si="91"/>
        <v>0.80916030534351147</v>
      </c>
      <c r="AT63" s="77" t="str">
        <f t="shared" ref="AT63:AT77" si="119">+IF(AS63&lt;0.1,"A",IF(AND(AS63&gt;0.1,AS63&lt;=0.35),"B",IF(AND(AS63&gt;0.35,AS63&lt;=0.65),"C",IF(OR(AND(AS63&gt;0.65,AS63&lt;=0.9),AX63="C"),"D","E"))))</f>
        <v>D</v>
      </c>
      <c r="AU63" s="26">
        <v>21</v>
      </c>
      <c r="AV63" s="27">
        <f t="shared" ref="AV63:AV77" si="120">AU63/$BM63</f>
        <v>0.16030534351145037</v>
      </c>
      <c r="AW63" s="49">
        <f t="shared" si="92"/>
        <v>0.70992366412213737</v>
      </c>
      <c r="AX63" s="77" t="str">
        <f t="shared" ref="AX63:AX77" si="121">+IF(AW63&lt;=0.1,"A",IF(AND(AW63&gt;0.1,AW63&lt;=0.35),"B",IF(OR(AND(0.35,AW63&lt;=0.65),BB63="B"),"C",IF(AND(AW63&gt;0.65,AW63&lt;=0.9),"D","E"))))</f>
        <v>C</v>
      </c>
      <c r="AY63" s="26">
        <v>12</v>
      </c>
      <c r="AZ63" s="27">
        <f t="shared" ref="AZ63:AZ77" si="122">AY63/$BM63</f>
        <v>9.1603053435114504E-2</v>
      </c>
      <c r="BA63" s="49">
        <f t="shared" si="80"/>
        <v>0.54961832061068705</v>
      </c>
      <c r="BB63" s="77" t="str">
        <f t="shared" ref="BB63:BB77" si="123">+IF(BA63&lt;=0.1,"A",IF(OR(AND(BA63&gt;0.1,BA63&lt;=0.35),BF63="A"),"B",IF(AND(BA63&gt;0.35,BA63&lt;=0.65),"C",IF(AND(BA63&gt;0.65,BA63&lt;=0.9),"D","E"))))</f>
        <v>B</v>
      </c>
      <c r="BC63" s="57">
        <f t="shared" si="81"/>
        <v>60</v>
      </c>
      <c r="BD63" s="46">
        <f t="shared" si="97"/>
        <v>0.4580152671755725</v>
      </c>
      <c r="BE63" s="46">
        <f t="shared" si="98"/>
        <v>0.4580152671755725</v>
      </c>
      <c r="BF63" s="81" t="str">
        <f t="shared" ref="BF63:BF77" si="124">+IF(OR(BE63&lt;=0.1,BE63&lt;=MIN(BE63,BA63,AW63,AS63,AO63,AK63,AG63,AC63,Y63,U63,Q63,M63,I63,E63)),"A",IF(AND(BE63&gt;0.1,BE63&lt;=0.35),"B",IF(AND(BE63&gt;0.35,BE63&lt;=0.65),"C",IF(AND(BE63&gt;0.65,BE63&lt;=0.9),"D","E"))))</f>
        <v>A</v>
      </c>
      <c r="BG63" s="26">
        <v>36</v>
      </c>
      <c r="BH63" s="27">
        <f t="shared" si="93"/>
        <v>0.27480916030534353</v>
      </c>
      <c r="BI63" s="28">
        <f t="shared" si="94"/>
        <v>0.4580152671755725</v>
      </c>
      <c r="BJ63" s="26">
        <v>24</v>
      </c>
      <c r="BK63" s="27">
        <f t="shared" si="95"/>
        <v>0.18320610687022901</v>
      </c>
      <c r="BL63" s="28">
        <f t="shared" si="96"/>
        <v>0.18320610687022901</v>
      </c>
      <c r="BM63" s="29">
        <v>131</v>
      </c>
      <c r="BN63" s="30">
        <f t="shared" si="99"/>
        <v>28.007633587786259</v>
      </c>
      <c r="BP63" s="67">
        <f t="shared" ref="BP63:BP77" si="125">+COUNTIF($G63:$BN63,"A")</f>
        <v>1</v>
      </c>
      <c r="BQ63" s="67">
        <f t="shared" ref="BQ63:BQ77" si="126">+COUNTIF($G63:$BN63,"B")</f>
        <v>1</v>
      </c>
      <c r="BR63" s="67">
        <f t="shared" ref="BR63:BR77" si="127">+COUNTIF($G63:$BN63,"C")</f>
        <v>1</v>
      </c>
      <c r="BS63" s="67">
        <f t="shared" ref="BS63:BS77" si="128">+COUNTIF($G63:$BN63,"D")</f>
        <v>3</v>
      </c>
      <c r="BT63" s="67">
        <f t="shared" ref="BT63:BT77" si="129">+COUNTIF($G63:$BN63,"E")</f>
        <v>7</v>
      </c>
      <c r="BU63" s="67">
        <f t="shared" ref="BU63:BU77" si="130">SUM(BP63:BT63)</f>
        <v>13</v>
      </c>
    </row>
    <row r="64" spans="1:73" ht="13.5" thickTop="1" x14ac:dyDescent="0.2">
      <c r="A64" s="98" t="s">
        <v>217</v>
      </c>
      <c r="B64" s="38" t="s">
        <v>218</v>
      </c>
      <c r="C64" s="38" t="s">
        <v>219</v>
      </c>
      <c r="D64" s="38" t="s">
        <v>6</v>
      </c>
      <c r="E64" s="31" t="s">
        <v>220</v>
      </c>
      <c r="F64" s="32" t="s">
        <v>221</v>
      </c>
      <c r="G64" s="33">
        <v>19</v>
      </c>
      <c r="H64" s="34">
        <f t="shared" si="100"/>
        <v>2.6573426573426574E-2</v>
      </c>
      <c r="I64" s="65">
        <f t="shared" si="82"/>
        <v>1</v>
      </c>
      <c r="J64" s="63" t="str">
        <f t="shared" si="101"/>
        <v>E</v>
      </c>
      <c r="K64" s="33">
        <v>8</v>
      </c>
      <c r="L64" s="34">
        <f t="shared" si="102"/>
        <v>1.1188811188811189E-2</v>
      </c>
      <c r="M64" s="65">
        <f t="shared" si="83"/>
        <v>0.97342657342657346</v>
      </c>
      <c r="N64" s="63" t="str">
        <f t="shared" si="103"/>
        <v>E</v>
      </c>
      <c r="O64" s="33">
        <v>22</v>
      </c>
      <c r="P64" s="34">
        <f t="shared" si="104"/>
        <v>3.0769230769230771E-2</v>
      </c>
      <c r="Q64" s="65">
        <f t="shared" si="84"/>
        <v>0.96223776223776225</v>
      </c>
      <c r="R64" s="63" t="str">
        <f t="shared" si="105"/>
        <v>E</v>
      </c>
      <c r="S64" s="33">
        <v>21</v>
      </c>
      <c r="T64" s="34">
        <f t="shared" si="106"/>
        <v>2.937062937062937E-2</v>
      </c>
      <c r="U64" s="65">
        <f t="shared" si="85"/>
        <v>0.93146853146853148</v>
      </c>
      <c r="V64" s="63" t="str">
        <f t="shared" si="107"/>
        <v>E</v>
      </c>
      <c r="W64" s="33">
        <v>27</v>
      </c>
      <c r="X64" s="34">
        <f t="shared" si="108"/>
        <v>3.7762237762237763E-2</v>
      </c>
      <c r="Y64" s="65">
        <f t="shared" si="86"/>
        <v>0.90209790209790208</v>
      </c>
      <c r="Z64" s="63" t="str">
        <f t="shared" si="109"/>
        <v>E</v>
      </c>
      <c r="AA64" s="33">
        <v>36</v>
      </c>
      <c r="AB64" s="34">
        <f t="shared" si="110"/>
        <v>5.0349650349650353E-2</v>
      </c>
      <c r="AC64" s="65">
        <f t="shared" si="87"/>
        <v>0.86433566433566433</v>
      </c>
      <c r="AD64" s="63" t="str">
        <f t="shared" si="111"/>
        <v>D</v>
      </c>
      <c r="AE64" s="33">
        <v>65</v>
      </c>
      <c r="AF64" s="34">
        <f t="shared" si="112"/>
        <v>9.0909090909090912E-2</v>
      </c>
      <c r="AG64" s="65">
        <f t="shared" si="88"/>
        <v>0.813986013986014</v>
      </c>
      <c r="AH64" s="63" t="str">
        <f t="shared" si="113"/>
        <v>D</v>
      </c>
      <c r="AI64" s="33">
        <v>52</v>
      </c>
      <c r="AJ64" s="34">
        <f t="shared" si="114"/>
        <v>7.2727272727272724E-2</v>
      </c>
      <c r="AK64" s="65">
        <f t="shared" si="89"/>
        <v>0.72307692307692306</v>
      </c>
      <c r="AL64" s="63" t="str">
        <f t="shared" si="115"/>
        <v>D</v>
      </c>
      <c r="AM64" s="33">
        <v>92</v>
      </c>
      <c r="AN64" s="34">
        <f t="shared" si="116"/>
        <v>0.12867132867132866</v>
      </c>
      <c r="AO64" s="65">
        <f t="shared" si="90"/>
        <v>0.65034965034965031</v>
      </c>
      <c r="AP64" s="63" t="str">
        <f t="shared" si="117"/>
        <v>D</v>
      </c>
      <c r="AQ64" s="33">
        <v>93</v>
      </c>
      <c r="AR64" s="34">
        <f t="shared" si="118"/>
        <v>0.13006993006993006</v>
      </c>
      <c r="AS64" s="65">
        <f t="shared" si="91"/>
        <v>0.52167832167832162</v>
      </c>
      <c r="AT64" s="78" t="str">
        <f t="shared" si="119"/>
        <v>C</v>
      </c>
      <c r="AU64" s="33">
        <v>118</v>
      </c>
      <c r="AV64" s="34">
        <f t="shared" si="120"/>
        <v>0.16503496503496504</v>
      </c>
      <c r="AW64" s="65">
        <f t="shared" si="92"/>
        <v>0.39160839160839156</v>
      </c>
      <c r="AX64" s="83" t="str">
        <f t="shared" si="121"/>
        <v>C</v>
      </c>
      <c r="AY64" s="33">
        <v>47</v>
      </c>
      <c r="AZ64" s="34">
        <f t="shared" si="122"/>
        <v>6.5734265734265732E-2</v>
      </c>
      <c r="BA64" s="65">
        <f t="shared" ref="BA64:BA77" si="131">BI64+AZ64</f>
        <v>0.22657342657342655</v>
      </c>
      <c r="BB64" s="78" t="str">
        <f t="shared" si="123"/>
        <v>B</v>
      </c>
      <c r="BC64" s="58">
        <f t="shared" si="81"/>
        <v>115</v>
      </c>
      <c r="BD64" s="47">
        <f t="shared" si="97"/>
        <v>0.16083916083916083</v>
      </c>
      <c r="BE64" s="47">
        <f t="shared" si="98"/>
        <v>0.16083916083916083</v>
      </c>
      <c r="BF64" s="82" t="str">
        <f t="shared" si="124"/>
        <v>A</v>
      </c>
      <c r="BG64" s="33">
        <v>65</v>
      </c>
      <c r="BH64" s="34">
        <f t="shared" si="93"/>
        <v>9.0909090909090912E-2</v>
      </c>
      <c r="BI64" s="35">
        <f t="shared" si="94"/>
        <v>0.16083916083916083</v>
      </c>
      <c r="BJ64" s="33">
        <v>50</v>
      </c>
      <c r="BK64" s="34">
        <f t="shared" si="95"/>
        <v>6.9930069930069935E-2</v>
      </c>
      <c r="BL64" s="35">
        <f t="shared" si="96"/>
        <v>6.9930069930069935E-2</v>
      </c>
      <c r="BM64" s="36">
        <v>715</v>
      </c>
      <c r="BN64" s="37">
        <f t="shared" si="99"/>
        <v>26.121678321678321</v>
      </c>
      <c r="BP64" s="66">
        <f t="shared" si="125"/>
        <v>1</v>
      </c>
      <c r="BQ64" s="66">
        <f t="shared" si="126"/>
        <v>1</v>
      </c>
      <c r="BR64" s="66">
        <f t="shared" si="127"/>
        <v>2</v>
      </c>
      <c r="BS64" s="66">
        <f t="shared" si="128"/>
        <v>4</v>
      </c>
      <c r="BT64" s="66">
        <f t="shared" si="129"/>
        <v>5</v>
      </c>
      <c r="BU64" s="66">
        <f t="shared" si="130"/>
        <v>13</v>
      </c>
    </row>
    <row r="65" spans="1:73" ht="21" x14ac:dyDescent="0.2">
      <c r="A65" s="99"/>
      <c r="B65" s="22" t="s">
        <v>222</v>
      </c>
      <c r="C65" s="22" t="s">
        <v>223</v>
      </c>
      <c r="D65" s="22" t="s">
        <v>6</v>
      </c>
      <c r="E65" s="15" t="s">
        <v>224</v>
      </c>
      <c r="F65" s="16" t="s">
        <v>225</v>
      </c>
      <c r="G65" s="17">
        <v>21</v>
      </c>
      <c r="H65" s="18">
        <f t="shared" si="100"/>
        <v>5.9659090909090912E-2</v>
      </c>
      <c r="I65" s="48">
        <f t="shared" si="82"/>
        <v>1</v>
      </c>
      <c r="J65" s="60" t="str">
        <f t="shared" si="101"/>
        <v>E</v>
      </c>
      <c r="K65" s="17">
        <v>10</v>
      </c>
      <c r="L65" s="18">
        <f t="shared" si="102"/>
        <v>2.8409090909090908E-2</v>
      </c>
      <c r="M65" s="48">
        <f t="shared" si="83"/>
        <v>0.94034090909090917</v>
      </c>
      <c r="N65" s="60" t="str">
        <f t="shared" si="103"/>
        <v>E</v>
      </c>
      <c r="O65" s="17">
        <v>14</v>
      </c>
      <c r="P65" s="18">
        <f t="shared" si="104"/>
        <v>3.9772727272727272E-2</v>
      </c>
      <c r="Q65" s="48">
        <f t="shared" si="84"/>
        <v>0.91193181818181823</v>
      </c>
      <c r="R65" s="60" t="str">
        <f t="shared" si="105"/>
        <v>E</v>
      </c>
      <c r="S65" s="17">
        <v>10</v>
      </c>
      <c r="T65" s="18">
        <f t="shared" si="106"/>
        <v>2.8409090909090908E-2</v>
      </c>
      <c r="U65" s="48">
        <f t="shared" si="85"/>
        <v>0.87215909090909094</v>
      </c>
      <c r="V65" s="60" t="str">
        <f t="shared" si="107"/>
        <v>D</v>
      </c>
      <c r="W65" s="17">
        <v>18</v>
      </c>
      <c r="X65" s="18">
        <f t="shared" si="108"/>
        <v>5.113636363636364E-2</v>
      </c>
      <c r="Y65" s="48">
        <f t="shared" si="86"/>
        <v>0.84375</v>
      </c>
      <c r="Z65" s="60" t="str">
        <f t="shared" si="109"/>
        <v>D</v>
      </c>
      <c r="AA65" s="17">
        <v>10</v>
      </c>
      <c r="AB65" s="18">
        <f t="shared" si="110"/>
        <v>2.8409090909090908E-2</v>
      </c>
      <c r="AC65" s="48">
        <f t="shared" si="87"/>
        <v>0.79261363636363635</v>
      </c>
      <c r="AD65" s="60" t="str">
        <f t="shared" si="111"/>
        <v>D</v>
      </c>
      <c r="AE65" s="17">
        <v>23</v>
      </c>
      <c r="AF65" s="18">
        <f t="shared" si="112"/>
        <v>6.5340909090909088E-2</v>
      </c>
      <c r="AG65" s="48">
        <f t="shared" si="88"/>
        <v>0.76420454545454541</v>
      </c>
      <c r="AH65" s="60" t="str">
        <f t="shared" si="113"/>
        <v>D</v>
      </c>
      <c r="AI65" s="17">
        <v>30</v>
      </c>
      <c r="AJ65" s="18">
        <f t="shared" si="114"/>
        <v>8.5227272727272721E-2</v>
      </c>
      <c r="AK65" s="48">
        <f t="shared" si="89"/>
        <v>0.69886363636363635</v>
      </c>
      <c r="AL65" s="60" t="str">
        <f t="shared" si="115"/>
        <v>D</v>
      </c>
      <c r="AM65" s="17">
        <v>34</v>
      </c>
      <c r="AN65" s="18">
        <f t="shared" si="116"/>
        <v>9.6590909090909088E-2</v>
      </c>
      <c r="AO65" s="48">
        <f t="shared" si="90"/>
        <v>0.61363636363636365</v>
      </c>
      <c r="AP65" s="60" t="str">
        <f t="shared" si="117"/>
        <v>C</v>
      </c>
      <c r="AQ65" s="17">
        <v>37</v>
      </c>
      <c r="AR65" s="18">
        <f t="shared" si="118"/>
        <v>0.10511363636363637</v>
      </c>
      <c r="AS65" s="48">
        <f t="shared" si="91"/>
        <v>0.51704545454545459</v>
      </c>
      <c r="AT65" s="76" t="str">
        <f t="shared" si="119"/>
        <v>C</v>
      </c>
      <c r="AU65" s="17">
        <v>39</v>
      </c>
      <c r="AV65" s="18">
        <f t="shared" si="120"/>
        <v>0.11079545454545454</v>
      </c>
      <c r="AW65" s="48">
        <f t="shared" si="92"/>
        <v>0.41193181818181818</v>
      </c>
      <c r="AX65" s="76" t="str">
        <f t="shared" si="121"/>
        <v>C</v>
      </c>
      <c r="AY65" s="17">
        <v>18</v>
      </c>
      <c r="AZ65" s="18">
        <f t="shared" si="122"/>
        <v>5.113636363636364E-2</v>
      </c>
      <c r="BA65" s="48">
        <f t="shared" si="131"/>
        <v>0.30113636363636365</v>
      </c>
      <c r="BB65" s="76" t="str">
        <f t="shared" si="123"/>
        <v>B</v>
      </c>
      <c r="BC65" s="56">
        <f t="shared" ref="BC65:BC77" si="132">+BG65+BJ65</f>
        <v>88</v>
      </c>
      <c r="BD65" s="45">
        <f t="shared" si="97"/>
        <v>0.25</v>
      </c>
      <c r="BE65" s="45">
        <f t="shared" si="98"/>
        <v>0.25</v>
      </c>
      <c r="BF65" s="80" t="str">
        <f t="shared" si="124"/>
        <v>A</v>
      </c>
      <c r="BG65" s="17">
        <v>71</v>
      </c>
      <c r="BH65" s="18">
        <f t="shared" si="93"/>
        <v>0.20170454545454544</v>
      </c>
      <c r="BI65" s="19">
        <f t="shared" si="94"/>
        <v>0.25</v>
      </c>
      <c r="BJ65" s="17">
        <v>17</v>
      </c>
      <c r="BK65" s="18">
        <f t="shared" si="95"/>
        <v>4.8295454545454544E-2</v>
      </c>
      <c r="BL65" s="19">
        <f t="shared" si="96"/>
        <v>4.8295454545454544E-2</v>
      </c>
      <c r="BM65" s="20">
        <v>352</v>
      </c>
      <c r="BN65" s="21">
        <f t="shared" si="99"/>
        <v>25.917613636363637</v>
      </c>
      <c r="BP65" s="66">
        <f t="shared" si="125"/>
        <v>1</v>
      </c>
      <c r="BQ65" s="66">
        <f t="shared" si="126"/>
        <v>1</v>
      </c>
      <c r="BR65" s="66">
        <f t="shared" si="127"/>
        <v>3</v>
      </c>
      <c r="BS65" s="66">
        <f t="shared" si="128"/>
        <v>5</v>
      </c>
      <c r="BT65" s="66">
        <f t="shared" si="129"/>
        <v>3</v>
      </c>
      <c r="BU65" s="66">
        <f t="shared" si="130"/>
        <v>13</v>
      </c>
    </row>
    <row r="66" spans="1:73" x14ac:dyDescent="0.2">
      <c r="A66" s="99"/>
      <c r="B66" s="99" t="s">
        <v>226</v>
      </c>
      <c r="C66" s="99" t="s">
        <v>227</v>
      </c>
      <c r="D66" s="99" t="s">
        <v>6</v>
      </c>
      <c r="E66" s="15" t="s">
        <v>228</v>
      </c>
      <c r="F66" s="16" t="s">
        <v>229</v>
      </c>
      <c r="G66" s="17">
        <v>18</v>
      </c>
      <c r="H66" s="18">
        <f t="shared" si="100"/>
        <v>0.22500000000000001</v>
      </c>
      <c r="I66" s="48">
        <f t="shared" si="82"/>
        <v>0.99999999999999989</v>
      </c>
      <c r="J66" s="60" t="str">
        <f t="shared" si="101"/>
        <v>E</v>
      </c>
      <c r="K66" s="17">
        <v>3</v>
      </c>
      <c r="L66" s="18">
        <f t="shared" si="102"/>
        <v>3.7499999999999999E-2</v>
      </c>
      <c r="M66" s="48">
        <f t="shared" si="83"/>
        <v>0.77499999999999991</v>
      </c>
      <c r="N66" s="60" t="str">
        <f t="shared" si="103"/>
        <v>D</v>
      </c>
      <c r="O66" s="17">
        <v>5</v>
      </c>
      <c r="P66" s="18">
        <f t="shared" si="104"/>
        <v>6.25E-2</v>
      </c>
      <c r="Q66" s="48">
        <f t="shared" si="84"/>
        <v>0.73749999999999993</v>
      </c>
      <c r="R66" s="60" t="str">
        <f t="shared" si="105"/>
        <v>D</v>
      </c>
      <c r="S66" s="17">
        <v>8</v>
      </c>
      <c r="T66" s="18">
        <f t="shared" si="106"/>
        <v>0.1</v>
      </c>
      <c r="U66" s="48">
        <f t="shared" si="85"/>
        <v>0.67499999999999993</v>
      </c>
      <c r="V66" s="60" t="str">
        <f t="shared" si="107"/>
        <v>D</v>
      </c>
      <c r="W66" s="17">
        <v>1</v>
      </c>
      <c r="X66" s="18">
        <f t="shared" si="108"/>
        <v>1.2500000000000001E-2</v>
      </c>
      <c r="Y66" s="48">
        <f t="shared" si="86"/>
        <v>0.57499999999999996</v>
      </c>
      <c r="Z66" s="60" t="str">
        <f t="shared" si="109"/>
        <v>C</v>
      </c>
      <c r="AA66" s="17">
        <v>7</v>
      </c>
      <c r="AB66" s="18">
        <f t="shared" si="110"/>
        <v>8.7499999999999994E-2</v>
      </c>
      <c r="AC66" s="48">
        <f t="shared" si="87"/>
        <v>0.5625</v>
      </c>
      <c r="AD66" s="60" t="str">
        <f t="shared" si="111"/>
        <v>C</v>
      </c>
      <c r="AE66" s="17">
        <v>6</v>
      </c>
      <c r="AF66" s="18">
        <f t="shared" si="112"/>
        <v>7.4999999999999997E-2</v>
      </c>
      <c r="AG66" s="48">
        <f t="shared" si="88"/>
        <v>0.47500000000000003</v>
      </c>
      <c r="AH66" s="60" t="str">
        <f t="shared" si="113"/>
        <v>C</v>
      </c>
      <c r="AI66" s="17">
        <v>2</v>
      </c>
      <c r="AJ66" s="18">
        <f t="shared" si="114"/>
        <v>2.5000000000000001E-2</v>
      </c>
      <c r="AK66" s="48">
        <f t="shared" si="89"/>
        <v>0.4</v>
      </c>
      <c r="AL66" s="60" t="str">
        <f t="shared" si="115"/>
        <v>C</v>
      </c>
      <c r="AM66" s="17">
        <v>10</v>
      </c>
      <c r="AN66" s="18">
        <f t="shared" si="116"/>
        <v>0.125</v>
      </c>
      <c r="AO66" s="48">
        <f t="shared" si="90"/>
        <v>0.375</v>
      </c>
      <c r="AP66" s="60" t="str">
        <f t="shared" si="117"/>
        <v>C</v>
      </c>
      <c r="AQ66" s="17">
        <v>7</v>
      </c>
      <c r="AR66" s="18">
        <f t="shared" si="118"/>
        <v>8.7499999999999994E-2</v>
      </c>
      <c r="AS66" s="48">
        <f t="shared" si="91"/>
        <v>0.24999999999999997</v>
      </c>
      <c r="AT66" s="76" t="str">
        <f t="shared" si="119"/>
        <v>B</v>
      </c>
      <c r="AU66" s="17">
        <v>7</v>
      </c>
      <c r="AV66" s="18">
        <f t="shared" si="120"/>
        <v>8.7499999999999994E-2</v>
      </c>
      <c r="AW66" s="48">
        <f t="shared" si="92"/>
        <v>0.16249999999999998</v>
      </c>
      <c r="AX66" s="76" t="str">
        <f t="shared" si="121"/>
        <v>B</v>
      </c>
      <c r="AY66" s="17">
        <v>3</v>
      </c>
      <c r="AZ66" s="18">
        <f t="shared" si="122"/>
        <v>3.7499999999999999E-2</v>
      </c>
      <c r="BA66" s="48">
        <f t="shared" si="131"/>
        <v>7.4999999999999997E-2</v>
      </c>
      <c r="BB66" s="76" t="str">
        <f t="shared" si="123"/>
        <v>A</v>
      </c>
      <c r="BC66" s="56">
        <f t="shared" si="132"/>
        <v>3</v>
      </c>
      <c r="BD66" s="45">
        <f t="shared" si="97"/>
        <v>3.7499999999999999E-2</v>
      </c>
      <c r="BE66" s="45">
        <f t="shared" si="98"/>
        <v>3.7499999999999999E-2</v>
      </c>
      <c r="BF66" s="80" t="str">
        <f t="shared" si="124"/>
        <v>A</v>
      </c>
      <c r="BG66" s="17">
        <v>3</v>
      </c>
      <c r="BH66" s="18">
        <f t="shared" si="93"/>
        <v>3.7499999999999999E-2</v>
      </c>
      <c r="BI66" s="19">
        <f t="shared" si="94"/>
        <v>3.7499999999999999E-2</v>
      </c>
      <c r="BJ66" s="17">
        <v>0</v>
      </c>
      <c r="BK66" s="18">
        <f t="shared" si="95"/>
        <v>0</v>
      </c>
      <c r="BL66" s="19">
        <f t="shared" si="96"/>
        <v>0</v>
      </c>
      <c r="BM66" s="20">
        <v>80</v>
      </c>
      <c r="BN66" s="21">
        <f t="shared" si="99"/>
        <v>23.1</v>
      </c>
      <c r="BP66" s="66">
        <f t="shared" si="125"/>
        <v>2</v>
      </c>
      <c r="BQ66" s="66">
        <f t="shared" si="126"/>
        <v>2</v>
      </c>
      <c r="BR66" s="66">
        <f t="shared" si="127"/>
        <v>5</v>
      </c>
      <c r="BS66" s="66">
        <f t="shared" si="128"/>
        <v>3</v>
      </c>
      <c r="BT66" s="66">
        <f t="shared" si="129"/>
        <v>1</v>
      </c>
      <c r="BU66" s="66">
        <f t="shared" si="130"/>
        <v>13</v>
      </c>
    </row>
    <row r="67" spans="1:73" x14ac:dyDescent="0.2">
      <c r="A67" s="99"/>
      <c r="B67" s="99"/>
      <c r="C67" s="99"/>
      <c r="D67" s="99"/>
      <c r="E67" s="15" t="s">
        <v>230</v>
      </c>
      <c r="F67" s="16" t="s">
        <v>231</v>
      </c>
      <c r="G67" s="17">
        <v>37</v>
      </c>
      <c r="H67" s="18">
        <f t="shared" si="100"/>
        <v>7.2124756335282647E-2</v>
      </c>
      <c r="I67" s="48">
        <f t="shared" si="82"/>
        <v>1</v>
      </c>
      <c r="J67" s="60" t="str">
        <f t="shared" si="101"/>
        <v>E</v>
      </c>
      <c r="K67" s="17">
        <v>36</v>
      </c>
      <c r="L67" s="18">
        <f t="shared" si="102"/>
        <v>7.0175438596491224E-2</v>
      </c>
      <c r="M67" s="48">
        <f t="shared" si="83"/>
        <v>0.9278752436647173</v>
      </c>
      <c r="N67" s="60" t="str">
        <f t="shared" si="103"/>
        <v>E</v>
      </c>
      <c r="O67" s="17">
        <v>29</v>
      </c>
      <c r="P67" s="18">
        <f t="shared" si="104"/>
        <v>5.6530214424951264E-2</v>
      </c>
      <c r="Q67" s="48">
        <f t="shared" si="84"/>
        <v>0.85769980506822607</v>
      </c>
      <c r="R67" s="60" t="str">
        <f t="shared" si="105"/>
        <v>D</v>
      </c>
      <c r="S67" s="17">
        <v>16</v>
      </c>
      <c r="T67" s="18">
        <f t="shared" si="106"/>
        <v>3.1189083820662766E-2</v>
      </c>
      <c r="U67" s="48">
        <f t="shared" si="85"/>
        <v>0.80116959064327486</v>
      </c>
      <c r="V67" s="60" t="str">
        <f t="shared" si="107"/>
        <v>D</v>
      </c>
      <c r="W67" s="17">
        <v>26</v>
      </c>
      <c r="X67" s="18">
        <f t="shared" si="108"/>
        <v>5.0682261208576995E-2</v>
      </c>
      <c r="Y67" s="48">
        <f t="shared" si="86"/>
        <v>0.7699805068226121</v>
      </c>
      <c r="Z67" s="60" t="str">
        <f t="shared" si="109"/>
        <v>D</v>
      </c>
      <c r="AA67" s="17">
        <v>45</v>
      </c>
      <c r="AB67" s="18">
        <f t="shared" si="110"/>
        <v>8.771929824561403E-2</v>
      </c>
      <c r="AC67" s="48">
        <f t="shared" si="87"/>
        <v>0.7192982456140351</v>
      </c>
      <c r="AD67" s="60" t="str">
        <f t="shared" si="111"/>
        <v>D</v>
      </c>
      <c r="AE67" s="17">
        <v>45</v>
      </c>
      <c r="AF67" s="18">
        <f t="shared" si="112"/>
        <v>8.771929824561403E-2</v>
      </c>
      <c r="AG67" s="48">
        <f t="shared" si="88"/>
        <v>0.63157894736842102</v>
      </c>
      <c r="AH67" s="60" t="str">
        <f t="shared" si="113"/>
        <v>C</v>
      </c>
      <c r="AI67" s="17">
        <v>43</v>
      </c>
      <c r="AJ67" s="18">
        <f t="shared" si="114"/>
        <v>8.3820662768031184E-2</v>
      </c>
      <c r="AK67" s="48">
        <f t="shared" si="89"/>
        <v>0.54385964912280693</v>
      </c>
      <c r="AL67" s="60" t="str">
        <f t="shared" si="115"/>
        <v>C</v>
      </c>
      <c r="AM67" s="17">
        <v>43</v>
      </c>
      <c r="AN67" s="18">
        <f t="shared" si="116"/>
        <v>8.3820662768031184E-2</v>
      </c>
      <c r="AO67" s="48">
        <f t="shared" si="90"/>
        <v>0.4600389863547758</v>
      </c>
      <c r="AP67" s="60" t="str">
        <f t="shared" si="117"/>
        <v>C</v>
      </c>
      <c r="AQ67" s="17">
        <v>48</v>
      </c>
      <c r="AR67" s="18">
        <f t="shared" si="118"/>
        <v>9.3567251461988299E-2</v>
      </c>
      <c r="AS67" s="48">
        <f t="shared" si="91"/>
        <v>0.37621832358674462</v>
      </c>
      <c r="AT67" s="76" t="str">
        <f t="shared" si="119"/>
        <v>C</v>
      </c>
      <c r="AU67" s="17">
        <v>56</v>
      </c>
      <c r="AV67" s="18">
        <f t="shared" si="120"/>
        <v>0.10916179337231968</v>
      </c>
      <c r="AW67" s="48">
        <f t="shared" si="92"/>
        <v>0.28265107212475632</v>
      </c>
      <c r="AX67" s="76" t="str">
        <f t="shared" si="121"/>
        <v>B</v>
      </c>
      <c r="AY67" s="17">
        <v>30</v>
      </c>
      <c r="AZ67" s="18">
        <f t="shared" si="122"/>
        <v>5.8479532163742687E-2</v>
      </c>
      <c r="BA67" s="48">
        <f t="shared" si="131"/>
        <v>0.17348927875243664</v>
      </c>
      <c r="BB67" s="76" t="str">
        <f t="shared" si="123"/>
        <v>B</v>
      </c>
      <c r="BC67" s="56">
        <f t="shared" si="132"/>
        <v>59</v>
      </c>
      <c r="BD67" s="45">
        <f t="shared" si="97"/>
        <v>0.11500974658869395</v>
      </c>
      <c r="BE67" s="45">
        <f t="shared" si="98"/>
        <v>0.11500974658869395</v>
      </c>
      <c r="BF67" s="80" t="str">
        <f t="shared" si="124"/>
        <v>A</v>
      </c>
      <c r="BG67" s="17">
        <v>46</v>
      </c>
      <c r="BH67" s="18">
        <f t="shared" si="93"/>
        <v>8.9668615984405453E-2</v>
      </c>
      <c r="BI67" s="19">
        <f t="shared" si="94"/>
        <v>0.11500974658869395</v>
      </c>
      <c r="BJ67" s="17">
        <v>13</v>
      </c>
      <c r="BK67" s="18">
        <f t="shared" si="95"/>
        <v>2.5341130604288498E-2</v>
      </c>
      <c r="BL67" s="19">
        <f t="shared" si="96"/>
        <v>2.5341130604288498E-2</v>
      </c>
      <c r="BM67" s="20">
        <v>513</v>
      </c>
      <c r="BN67" s="21">
        <f t="shared" si="99"/>
        <v>24.658869395711502</v>
      </c>
      <c r="BP67" s="66">
        <f t="shared" si="125"/>
        <v>1</v>
      </c>
      <c r="BQ67" s="66">
        <f t="shared" si="126"/>
        <v>2</v>
      </c>
      <c r="BR67" s="66">
        <f t="shared" si="127"/>
        <v>4</v>
      </c>
      <c r="BS67" s="66">
        <f t="shared" si="128"/>
        <v>4</v>
      </c>
      <c r="BT67" s="66">
        <f t="shared" si="129"/>
        <v>2</v>
      </c>
      <c r="BU67" s="66">
        <f t="shared" si="130"/>
        <v>13</v>
      </c>
    </row>
    <row r="68" spans="1:73" ht="21" x14ac:dyDescent="0.2">
      <c r="A68" s="99"/>
      <c r="B68" s="22" t="s">
        <v>232</v>
      </c>
      <c r="C68" s="22" t="s">
        <v>233</v>
      </c>
      <c r="D68" s="22" t="s">
        <v>6</v>
      </c>
      <c r="E68" s="15" t="s">
        <v>234</v>
      </c>
      <c r="F68" s="16" t="s">
        <v>235</v>
      </c>
      <c r="G68" s="17">
        <v>54</v>
      </c>
      <c r="H68" s="18">
        <f t="shared" si="100"/>
        <v>8.6124401913875603E-2</v>
      </c>
      <c r="I68" s="48">
        <f t="shared" si="82"/>
        <v>1</v>
      </c>
      <c r="J68" s="60" t="str">
        <f t="shared" si="101"/>
        <v>E</v>
      </c>
      <c r="K68" s="17">
        <v>35</v>
      </c>
      <c r="L68" s="18">
        <f t="shared" si="102"/>
        <v>5.5821371610845293E-2</v>
      </c>
      <c r="M68" s="48">
        <f t="shared" si="83"/>
        <v>0.91387559808612451</v>
      </c>
      <c r="N68" s="60" t="str">
        <f t="shared" si="103"/>
        <v>E</v>
      </c>
      <c r="O68" s="17">
        <v>40</v>
      </c>
      <c r="P68" s="18">
        <f t="shared" si="104"/>
        <v>6.3795853269537475E-2</v>
      </c>
      <c r="Q68" s="48">
        <f t="shared" si="84"/>
        <v>0.85805422647527918</v>
      </c>
      <c r="R68" s="60" t="str">
        <f t="shared" si="105"/>
        <v>D</v>
      </c>
      <c r="S68" s="17">
        <v>27</v>
      </c>
      <c r="T68" s="18">
        <f t="shared" si="106"/>
        <v>4.3062200956937802E-2</v>
      </c>
      <c r="U68" s="48">
        <f t="shared" si="85"/>
        <v>0.79425837320574166</v>
      </c>
      <c r="V68" s="60" t="str">
        <f t="shared" si="107"/>
        <v>D</v>
      </c>
      <c r="W68" s="17">
        <v>38</v>
      </c>
      <c r="X68" s="18">
        <f t="shared" si="108"/>
        <v>6.0606060606060608E-2</v>
      </c>
      <c r="Y68" s="48">
        <f t="shared" si="86"/>
        <v>0.75119617224880386</v>
      </c>
      <c r="Z68" s="60" t="str">
        <f t="shared" si="109"/>
        <v>D</v>
      </c>
      <c r="AA68" s="17">
        <v>54</v>
      </c>
      <c r="AB68" s="18">
        <f t="shared" si="110"/>
        <v>8.6124401913875603E-2</v>
      </c>
      <c r="AC68" s="48">
        <f t="shared" si="87"/>
        <v>0.69059011164274331</v>
      </c>
      <c r="AD68" s="60" t="str">
        <f t="shared" si="111"/>
        <v>D</v>
      </c>
      <c r="AE68" s="17">
        <v>63</v>
      </c>
      <c r="AF68" s="18">
        <f t="shared" si="112"/>
        <v>0.10047846889952153</v>
      </c>
      <c r="AG68" s="48">
        <f t="shared" si="88"/>
        <v>0.60446570972886771</v>
      </c>
      <c r="AH68" s="60" t="str">
        <f t="shared" si="113"/>
        <v>C</v>
      </c>
      <c r="AI68" s="17">
        <v>51</v>
      </c>
      <c r="AJ68" s="18">
        <f t="shared" si="114"/>
        <v>8.1339712918660281E-2</v>
      </c>
      <c r="AK68" s="48">
        <f t="shared" si="89"/>
        <v>0.50398724082934621</v>
      </c>
      <c r="AL68" s="60" t="str">
        <f t="shared" si="115"/>
        <v>C</v>
      </c>
      <c r="AM68" s="17">
        <v>36</v>
      </c>
      <c r="AN68" s="18">
        <f t="shared" si="116"/>
        <v>5.7416267942583733E-2</v>
      </c>
      <c r="AO68" s="48">
        <f t="shared" si="90"/>
        <v>0.42264752791068588</v>
      </c>
      <c r="AP68" s="60" t="str">
        <f t="shared" si="117"/>
        <v>C</v>
      </c>
      <c r="AQ68" s="17">
        <v>57</v>
      </c>
      <c r="AR68" s="18">
        <f t="shared" si="118"/>
        <v>9.0909090909090912E-2</v>
      </c>
      <c r="AS68" s="48">
        <f t="shared" si="91"/>
        <v>0.36523125996810213</v>
      </c>
      <c r="AT68" s="76" t="str">
        <f t="shared" si="119"/>
        <v>C</v>
      </c>
      <c r="AU68" s="17">
        <v>54</v>
      </c>
      <c r="AV68" s="18">
        <f t="shared" si="120"/>
        <v>8.6124401913875603E-2</v>
      </c>
      <c r="AW68" s="48">
        <f t="shared" si="92"/>
        <v>0.27432216905901119</v>
      </c>
      <c r="AX68" s="76" t="str">
        <f t="shared" si="121"/>
        <v>B</v>
      </c>
      <c r="AY68" s="17">
        <v>30</v>
      </c>
      <c r="AZ68" s="18">
        <f t="shared" si="122"/>
        <v>4.784688995215311E-2</v>
      </c>
      <c r="BA68" s="48">
        <f t="shared" si="131"/>
        <v>0.18819776714513556</v>
      </c>
      <c r="BB68" s="76" t="str">
        <f t="shared" si="123"/>
        <v>B</v>
      </c>
      <c r="BC68" s="56">
        <f t="shared" si="132"/>
        <v>88</v>
      </c>
      <c r="BD68" s="45">
        <f t="shared" si="97"/>
        <v>0.14035087719298245</v>
      </c>
      <c r="BE68" s="45">
        <f t="shared" si="98"/>
        <v>0.14035087719298245</v>
      </c>
      <c r="BF68" s="80" t="str">
        <f t="shared" si="124"/>
        <v>A</v>
      </c>
      <c r="BG68" s="17">
        <v>68</v>
      </c>
      <c r="BH68" s="18">
        <f t="shared" si="93"/>
        <v>0.10845295055821372</v>
      </c>
      <c r="BI68" s="19">
        <f t="shared" si="94"/>
        <v>0.14035087719298245</v>
      </c>
      <c r="BJ68" s="17">
        <v>20</v>
      </c>
      <c r="BK68" s="18">
        <f t="shared" si="95"/>
        <v>3.1897926634768738E-2</v>
      </c>
      <c r="BL68" s="19">
        <f t="shared" si="96"/>
        <v>3.1897926634768738E-2</v>
      </c>
      <c r="BM68" s="20">
        <v>627</v>
      </c>
      <c r="BN68" s="21">
        <f t="shared" si="99"/>
        <v>24.507177033492823</v>
      </c>
      <c r="BP68" s="66">
        <f t="shared" si="125"/>
        <v>1</v>
      </c>
      <c r="BQ68" s="66">
        <f t="shared" si="126"/>
        <v>2</v>
      </c>
      <c r="BR68" s="66">
        <f t="shared" si="127"/>
        <v>4</v>
      </c>
      <c r="BS68" s="66">
        <f t="shared" si="128"/>
        <v>4</v>
      </c>
      <c r="BT68" s="66">
        <f t="shared" si="129"/>
        <v>2</v>
      </c>
      <c r="BU68" s="66">
        <f t="shared" si="130"/>
        <v>13</v>
      </c>
    </row>
    <row r="69" spans="1:73" ht="31.5" x14ac:dyDescent="0.2">
      <c r="A69" s="99"/>
      <c r="B69" s="22" t="s">
        <v>236</v>
      </c>
      <c r="C69" s="22" t="s">
        <v>237</v>
      </c>
      <c r="D69" s="22" t="s">
        <v>6</v>
      </c>
      <c r="E69" s="15" t="s">
        <v>238</v>
      </c>
      <c r="F69" s="16" t="s">
        <v>239</v>
      </c>
      <c r="G69" s="17">
        <v>117</v>
      </c>
      <c r="H69" s="18">
        <f t="shared" si="100"/>
        <v>7.2088724584103508E-2</v>
      </c>
      <c r="I69" s="48">
        <f t="shared" si="82"/>
        <v>1</v>
      </c>
      <c r="J69" s="60" t="str">
        <f t="shared" si="101"/>
        <v>E</v>
      </c>
      <c r="K69" s="17">
        <v>90</v>
      </c>
      <c r="L69" s="18">
        <f t="shared" si="102"/>
        <v>5.545286506469501E-2</v>
      </c>
      <c r="M69" s="48">
        <f t="shared" si="83"/>
        <v>0.92791127541589657</v>
      </c>
      <c r="N69" s="60" t="str">
        <f t="shared" si="103"/>
        <v>E</v>
      </c>
      <c r="O69" s="17">
        <v>142</v>
      </c>
      <c r="P69" s="18">
        <f t="shared" si="104"/>
        <v>8.7492298213185465E-2</v>
      </c>
      <c r="Q69" s="48">
        <f t="shared" si="84"/>
        <v>0.87245841035120153</v>
      </c>
      <c r="R69" s="60" t="str">
        <f t="shared" si="105"/>
        <v>D</v>
      </c>
      <c r="S69" s="17">
        <v>118</v>
      </c>
      <c r="T69" s="18">
        <f t="shared" si="106"/>
        <v>7.270486752926679E-2</v>
      </c>
      <c r="U69" s="48">
        <f t="shared" si="85"/>
        <v>0.78496611213801604</v>
      </c>
      <c r="V69" s="60" t="str">
        <f t="shared" si="107"/>
        <v>D</v>
      </c>
      <c r="W69" s="17">
        <v>123</v>
      </c>
      <c r="X69" s="18">
        <f t="shared" si="108"/>
        <v>7.5785582255083181E-2</v>
      </c>
      <c r="Y69" s="48">
        <f t="shared" si="86"/>
        <v>0.71226124460874929</v>
      </c>
      <c r="Z69" s="60" t="str">
        <f t="shared" si="109"/>
        <v>D</v>
      </c>
      <c r="AA69" s="17">
        <v>152</v>
      </c>
      <c r="AB69" s="18">
        <f t="shared" si="110"/>
        <v>9.3653727664818234E-2</v>
      </c>
      <c r="AC69" s="48">
        <f t="shared" si="87"/>
        <v>0.63647566235366615</v>
      </c>
      <c r="AD69" s="60" t="str">
        <f t="shared" si="111"/>
        <v>C</v>
      </c>
      <c r="AE69" s="17">
        <v>146</v>
      </c>
      <c r="AF69" s="18">
        <f t="shared" si="112"/>
        <v>8.9956869993838576E-2</v>
      </c>
      <c r="AG69" s="48">
        <f t="shared" si="88"/>
        <v>0.54282193468884787</v>
      </c>
      <c r="AH69" s="60" t="str">
        <f t="shared" si="113"/>
        <v>C</v>
      </c>
      <c r="AI69" s="17">
        <v>149</v>
      </c>
      <c r="AJ69" s="18">
        <f t="shared" si="114"/>
        <v>9.1805298829328405E-2</v>
      </c>
      <c r="AK69" s="48">
        <f t="shared" si="89"/>
        <v>0.45286506469500931</v>
      </c>
      <c r="AL69" s="60" t="str">
        <f t="shared" si="115"/>
        <v>C</v>
      </c>
      <c r="AM69" s="17">
        <v>137</v>
      </c>
      <c r="AN69" s="18">
        <f t="shared" si="116"/>
        <v>8.4411583487369074E-2</v>
      </c>
      <c r="AO69" s="48">
        <f t="shared" si="90"/>
        <v>0.36105976586568089</v>
      </c>
      <c r="AP69" s="60" t="str">
        <f t="shared" si="117"/>
        <v>C</v>
      </c>
      <c r="AQ69" s="17">
        <v>111</v>
      </c>
      <c r="AR69" s="18">
        <f t="shared" si="118"/>
        <v>6.839186691312385E-2</v>
      </c>
      <c r="AS69" s="48">
        <f t="shared" si="91"/>
        <v>0.27664818237831179</v>
      </c>
      <c r="AT69" s="76" t="str">
        <f t="shared" si="119"/>
        <v>B</v>
      </c>
      <c r="AU69" s="17">
        <v>115</v>
      </c>
      <c r="AV69" s="18">
        <f t="shared" si="120"/>
        <v>7.085643869377696E-2</v>
      </c>
      <c r="AW69" s="48">
        <f t="shared" si="92"/>
        <v>0.20825631546518791</v>
      </c>
      <c r="AX69" s="76" t="str">
        <f t="shared" si="121"/>
        <v>B</v>
      </c>
      <c r="AY69" s="17">
        <v>77</v>
      </c>
      <c r="AZ69" s="18">
        <f t="shared" si="122"/>
        <v>4.7443006777572398E-2</v>
      </c>
      <c r="BA69" s="48">
        <f t="shared" si="131"/>
        <v>0.13739987677141097</v>
      </c>
      <c r="BB69" s="76" t="str">
        <f t="shared" si="123"/>
        <v>B</v>
      </c>
      <c r="BC69" s="56">
        <f t="shared" si="132"/>
        <v>146</v>
      </c>
      <c r="BD69" s="45">
        <f t="shared" si="97"/>
        <v>8.9956869993838576E-2</v>
      </c>
      <c r="BE69" s="45">
        <f t="shared" si="98"/>
        <v>8.9956869993838576E-2</v>
      </c>
      <c r="BF69" s="80" t="str">
        <f t="shared" si="124"/>
        <v>A</v>
      </c>
      <c r="BG69" s="17">
        <v>102</v>
      </c>
      <c r="BH69" s="18">
        <f t="shared" si="93"/>
        <v>6.2846580406654348E-2</v>
      </c>
      <c r="BI69" s="19">
        <f t="shared" si="94"/>
        <v>8.9956869993838576E-2</v>
      </c>
      <c r="BJ69" s="17">
        <v>44</v>
      </c>
      <c r="BK69" s="18">
        <f t="shared" si="95"/>
        <v>2.7110289587184228E-2</v>
      </c>
      <c r="BL69" s="19">
        <f t="shared" si="96"/>
        <v>2.7110289587184228E-2</v>
      </c>
      <c r="BM69" s="20">
        <v>1623</v>
      </c>
      <c r="BN69" s="21">
        <f t="shared" si="99"/>
        <v>24.003080714725815</v>
      </c>
      <c r="BP69" s="66">
        <f t="shared" si="125"/>
        <v>1</v>
      </c>
      <c r="BQ69" s="66">
        <f t="shared" si="126"/>
        <v>3</v>
      </c>
      <c r="BR69" s="66">
        <f t="shared" si="127"/>
        <v>4</v>
      </c>
      <c r="BS69" s="66">
        <f t="shared" si="128"/>
        <v>3</v>
      </c>
      <c r="BT69" s="66">
        <f t="shared" si="129"/>
        <v>2</v>
      </c>
      <c r="BU69" s="66">
        <f t="shared" si="130"/>
        <v>13</v>
      </c>
    </row>
    <row r="70" spans="1:73" x14ac:dyDescent="0.2">
      <c r="A70" s="99"/>
      <c r="B70" s="99" t="s">
        <v>240</v>
      </c>
      <c r="C70" s="99" t="s">
        <v>241</v>
      </c>
      <c r="D70" s="99" t="s">
        <v>6</v>
      </c>
      <c r="E70" s="15" t="s">
        <v>242</v>
      </c>
      <c r="F70" s="16" t="s">
        <v>243</v>
      </c>
      <c r="G70" s="17">
        <v>12</v>
      </c>
      <c r="H70" s="18">
        <f t="shared" si="100"/>
        <v>5.9113300492610835E-2</v>
      </c>
      <c r="I70" s="48">
        <f t="shared" si="82"/>
        <v>1</v>
      </c>
      <c r="J70" s="60" t="str">
        <f t="shared" si="101"/>
        <v>E</v>
      </c>
      <c r="K70" s="17">
        <v>10</v>
      </c>
      <c r="L70" s="18">
        <f t="shared" si="102"/>
        <v>4.9261083743842367E-2</v>
      </c>
      <c r="M70" s="48">
        <f t="shared" si="83"/>
        <v>0.94088669950738923</v>
      </c>
      <c r="N70" s="60" t="str">
        <f t="shared" si="103"/>
        <v>E</v>
      </c>
      <c r="O70" s="17">
        <v>10</v>
      </c>
      <c r="P70" s="18">
        <f t="shared" si="104"/>
        <v>4.9261083743842367E-2</v>
      </c>
      <c r="Q70" s="48">
        <f t="shared" si="84"/>
        <v>0.89162561576354682</v>
      </c>
      <c r="R70" s="60" t="str">
        <f t="shared" si="105"/>
        <v>D</v>
      </c>
      <c r="S70" s="17">
        <v>23</v>
      </c>
      <c r="T70" s="18">
        <f t="shared" si="106"/>
        <v>0.11330049261083744</v>
      </c>
      <c r="U70" s="48">
        <f t="shared" si="85"/>
        <v>0.8423645320197044</v>
      </c>
      <c r="V70" s="60" t="str">
        <f t="shared" si="107"/>
        <v>D</v>
      </c>
      <c r="W70" s="17">
        <v>9</v>
      </c>
      <c r="X70" s="18">
        <f t="shared" si="108"/>
        <v>4.4334975369458129E-2</v>
      </c>
      <c r="Y70" s="48">
        <f t="shared" si="86"/>
        <v>0.72906403940886699</v>
      </c>
      <c r="Z70" s="60" t="str">
        <f t="shared" si="109"/>
        <v>D</v>
      </c>
      <c r="AA70" s="17">
        <v>18</v>
      </c>
      <c r="AB70" s="18">
        <f t="shared" si="110"/>
        <v>8.8669950738916259E-2</v>
      </c>
      <c r="AC70" s="48">
        <f t="shared" si="87"/>
        <v>0.68472906403940881</v>
      </c>
      <c r="AD70" s="60" t="str">
        <f t="shared" si="111"/>
        <v>D</v>
      </c>
      <c r="AE70" s="17">
        <v>21</v>
      </c>
      <c r="AF70" s="18">
        <f t="shared" si="112"/>
        <v>0.10344827586206896</v>
      </c>
      <c r="AG70" s="48">
        <f t="shared" si="88"/>
        <v>0.59605911330049255</v>
      </c>
      <c r="AH70" s="60" t="str">
        <f t="shared" si="113"/>
        <v>C</v>
      </c>
      <c r="AI70" s="17">
        <v>30</v>
      </c>
      <c r="AJ70" s="18">
        <f t="shared" si="114"/>
        <v>0.14778325123152711</v>
      </c>
      <c r="AK70" s="48">
        <f t="shared" si="89"/>
        <v>0.4926108374384236</v>
      </c>
      <c r="AL70" s="60" t="str">
        <f t="shared" si="115"/>
        <v>C</v>
      </c>
      <c r="AM70" s="17">
        <v>21</v>
      </c>
      <c r="AN70" s="18">
        <f t="shared" si="116"/>
        <v>0.10344827586206896</v>
      </c>
      <c r="AO70" s="48">
        <f t="shared" si="90"/>
        <v>0.34482758620689652</v>
      </c>
      <c r="AP70" s="60" t="str">
        <f t="shared" si="117"/>
        <v>B</v>
      </c>
      <c r="AQ70" s="17">
        <v>19</v>
      </c>
      <c r="AR70" s="18">
        <f t="shared" si="118"/>
        <v>9.3596059113300489E-2</v>
      </c>
      <c r="AS70" s="48">
        <f t="shared" si="91"/>
        <v>0.24137931034482757</v>
      </c>
      <c r="AT70" s="76" t="str">
        <f t="shared" si="119"/>
        <v>B</v>
      </c>
      <c r="AU70" s="17">
        <v>11</v>
      </c>
      <c r="AV70" s="18">
        <f t="shared" si="120"/>
        <v>5.4187192118226604E-2</v>
      </c>
      <c r="AW70" s="48">
        <f t="shared" si="92"/>
        <v>0.14778325123152708</v>
      </c>
      <c r="AX70" s="76" t="str">
        <f t="shared" si="121"/>
        <v>B</v>
      </c>
      <c r="AY70" s="17">
        <v>8</v>
      </c>
      <c r="AZ70" s="18">
        <f t="shared" si="122"/>
        <v>3.9408866995073892E-2</v>
      </c>
      <c r="BA70" s="48">
        <f t="shared" si="131"/>
        <v>9.3596059113300489E-2</v>
      </c>
      <c r="BB70" s="76" t="str">
        <f t="shared" si="123"/>
        <v>A</v>
      </c>
      <c r="BC70" s="56">
        <f t="shared" si="132"/>
        <v>11</v>
      </c>
      <c r="BD70" s="45">
        <f t="shared" si="97"/>
        <v>5.4187192118226604E-2</v>
      </c>
      <c r="BE70" s="45">
        <f t="shared" si="98"/>
        <v>5.4187192118226604E-2</v>
      </c>
      <c r="BF70" s="80" t="str">
        <f t="shared" si="124"/>
        <v>A</v>
      </c>
      <c r="BG70" s="17">
        <v>7</v>
      </c>
      <c r="BH70" s="18">
        <f t="shared" si="93"/>
        <v>3.4482758620689655E-2</v>
      </c>
      <c r="BI70" s="19">
        <f t="shared" si="94"/>
        <v>5.4187192118226604E-2</v>
      </c>
      <c r="BJ70" s="17">
        <v>4</v>
      </c>
      <c r="BK70" s="18">
        <f t="shared" si="95"/>
        <v>1.9704433497536946E-2</v>
      </c>
      <c r="BL70" s="19">
        <f t="shared" si="96"/>
        <v>1.9704433497536946E-2</v>
      </c>
      <c r="BM70" s="20">
        <v>203</v>
      </c>
      <c r="BN70" s="21">
        <f t="shared" si="99"/>
        <v>24.059113300492612</v>
      </c>
      <c r="BP70" s="66">
        <f t="shared" si="125"/>
        <v>2</v>
      </c>
      <c r="BQ70" s="66">
        <f t="shared" si="126"/>
        <v>3</v>
      </c>
      <c r="BR70" s="66">
        <f t="shared" si="127"/>
        <v>2</v>
      </c>
      <c r="BS70" s="66">
        <f t="shared" si="128"/>
        <v>4</v>
      </c>
      <c r="BT70" s="66">
        <f t="shared" si="129"/>
        <v>2</v>
      </c>
      <c r="BU70" s="66">
        <f t="shared" si="130"/>
        <v>13</v>
      </c>
    </row>
    <row r="71" spans="1:73" x14ac:dyDescent="0.2">
      <c r="A71" s="99"/>
      <c r="B71" s="99"/>
      <c r="C71" s="99"/>
      <c r="D71" s="99"/>
      <c r="E71" s="15" t="s">
        <v>244</v>
      </c>
      <c r="F71" s="16" t="s">
        <v>245</v>
      </c>
      <c r="G71" s="17">
        <v>90</v>
      </c>
      <c r="H71" s="18">
        <f t="shared" si="100"/>
        <v>9.2402464065708415E-2</v>
      </c>
      <c r="I71" s="48">
        <f t="shared" si="82"/>
        <v>0.99999999999999989</v>
      </c>
      <c r="J71" s="60" t="str">
        <f t="shared" si="101"/>
        <v>E</v>
      </c>
      <c r="K71" s="17">
        <v>62</v>
      </c>
      <c r="L71" s="18">
        <f t="shared" si="102"/>
        <v>6.3655030800821355E-2</v>
      </c>
      <c r="M71" s="48">
        <f t="shared" si="83"/>
        <v>0.90759753593429149</v>
      </c>
      <c r="N71" s="60" t="str">
        <f t="shared" si="103"/>
        <v>E</v>
      </c>
      <c r="O71" s="17">
        <v>71</v>
      </c>
      <c r="P71" s="18">
        <f t="shared" si="104"/>
        <v>7.2895277207392195E-2</v>
      </c>
      <c r="Q71" s="48">
        <f t="shared" si="84"/>
        <v>0.84394250513347013</v>
      </c>
      <c r="R71" s="60" t="str">
        <f t="shared" si="105"/>
        <v>D</v>
      </c>
      <c r="S71" s="17">
        <v>54</v>
      </c>
      <c r="T71" s="18">
        <f t="shared" si="106"/>
        <v>5.5441478439425054E-2</v>
      </c>
      <c r="U71" s="48">
        <f t="shared" si="85"/>
        <v>0.77104722792607794</v>
      </c>
      <c r="V71" s="60" t="str">
        <f t="shared" si="107"/>
        <v>D</v>
      </c>
      <c r="W71" s="17">
        <v>61</v>
      </c>
      <c r="X71" s="18">
        <f t="shared" si="108"/>
        <v>6.2628336755646816E-2</v>
      </c>
      <c r="Y71" s="48">
        <f t="shared" si="86"/>
        <v>0.7156057494866529</v>
      </c>
      <c r="Z71" s="60" t="str">
        <f t="shared" si="109"/>
        <v>D</v>
      </c>
      <c r="AA71" s="17">
        <v>55</v>
      </c>
      <c r="AB71" s="18">
        <f t="shared" si="110"/>
        <v>5.6468172484599587E-2</v>
      </c>
      <c r="AC71" s="48">
        <f t="shared" si="87"/>
        <v>0.65297741273100607</v>
      </c>
      <c r="AD71" s="60" t="str">
        <f t="shared" si="111"/>
        <v>D</v>
      </c>
      <c r="AE71" s="17">
        <v>66</v>
      </c>
      <c r="AF71" s="18">
        <f t="shared" si="112"/>
        <v>6.7761806981519512E-2</v>
      </c>
      <c r="AG71" s="48">
        <f t="shared" si="88"/>
        <v>0.5965092402464065</v>
      </c>
      <c r="AH71" s="60" t="str">
        <f t="shared" si="113"/>
        <v>C</v>
      </c>
      <c r="AI71" s="17">
        <v>86</v>
      </c>
      <c r="AJ71" s="18">
        <f t="shared" si="114"/>
        <v>8.8295687885010271E-2</v>
      </c>
      <c r="AK71" s="48">
        <f t="shared" si="89"/>
        <v>0.52874743326488705</v>
      </c>
      <c r="AL71" s="60" t="str">
        <f t="shared" si="115"/>
        <v>C</v>
      </c>
      <c r="AM71" s="17">
        <v>81</v>
      </c>
      <c r="AN71" s="18">
        <f t="shared" si="116"/>
        <v>8.3162217659137574E-2</v>
      </c>
      <c r="AO71" s="48">
        <f t="shared" si="90"/>
        <v>0.4404517453798768</v>
      </c>
      <c r="AP71" s="60" t="str">
        <f t="shared" si="117"/>
        <v>C</v>
      </c>
      <c r="AQ71" s="17">
        <v>92</v>
      </c>
      <c r="AR71" s="18">
        <f t="shared" si="118"/>
        <v>9.4455852156057493E-2</v>
      </c>
      <c r="AS71" s="48">
        <f t="shared" si="91"/>
        <v>0.35728952772073924</v>
      </c>
      <c r="AT71" s="76" t="str">
        <f t="shared" si="119"/>
        <v>C</v>
      </c>
      <c r="AU71" s="17">
        <v>70</v>
      </c>
      <c r="AV71" s="18">
        <f t="shared" si="120"/>
        <v>7.1868583162217656E-2</v>
      </c>
      <c r="AW71" s="48">
        <f t="shared" si="92"/>
        <v>0.26283367556468173</v>
      </c>
      <c r="AX71" s="76" t="str">
        <f t="shared" si="121"/>
        <v>B</v>
      </c>
      <c r="AY71" s="17">
        <v>39</v>
      </c>
      <c r="AZ71" s="18">
        <f t="shared" si="122"/>
        <v>4.0041067761806978E-2</v>
      </c>
      <c r="BA71" s="48">
        <f t="shared" si="131"/>
        <v>0.19096509240246407</v>
      </c>
      <c r="BB71" s="76" t="str">
        <f t="shared" si="123"/>
        <v>B</v>
      </c>
      <c r="BC71" s="56">
        <f t="shared" si="132"/>
        <v>147</v>
      </c>
      <c r="BD71" s="45">
        <f t="shared" si="97"/>
        <v>0.15092402464065707</v>
      </c>
      <c r="BE71" s="45">
        <f t="shared" si="98"/>
        <v>0.15092402464065707</v>
      </c>
      <c r="BF71" s="80" t="str">
        <f t="shared" si="124"/>
        <v>A</v>
      </c>
      <c r="BG71" s="17">
        <v>108</v>
      </c>
      <c r="BH71" s="18">
        <f t="shared" si="93"/>
        <v>0.11088295687885011</v>
      </c>
      <c r="BI71" s="19">
        <f t="shared" si="94"/>
        <v>0.15092402464065707</v>
      </c>
      <c r="BJ71" s="17">
        <v>39</v>
      </c>
      <c r="BK71" s="18">
        <f t="shared" si="95"/>
        <v>4.0041067761806978E-2</v>
      </c>
      <c r="BL71" s="19">
        <f t="shared" si="96"/>
        <v>4.0041067761806978E-2</v>
      </c>
      <c r="BM71" s="20">
        <v>974</v>
      </c>
      <c r="BN71" s="21">
        <f t="shared" si="99"/>
        <v>24.418891170431213</v>
      </c>
      <c r="BP71" s="66">
        <f t="shared" si="125"/>
        <v>1</v>
      </c>
      <c r="BQ71" s="66">
        <f t="shared" si="126"/>
        <v>2</v>
      </c>
      <c r="BR71" s="66">
        <f t="shared" si="127"/>
        <v>4</v>
      </c>
      <c r="BS71" s="66">
        <f t="shared" si="128"/>
        <v>4</v>
      </c>
      <c r="BT71" s="66">
        <f t="shared" si="129"/>
        <v>2</v>
      </c>
      <c r="BU71" s="66">
        <f t="shared" si="130"/>
        <v>13</v>
      </c>
    </row>
    <row r="72" spans="1:73" ht="21" x14ac:dyDescent="0.2">
      <c r="A72" s="99"/>
      <c r="B72" s="22" t="s">
        <v>246</v>
      </c>
      <c r="C72" s="22" t="s">
        <v>247</v>
      </c>
      <c r="D72" s="22" t="s">
        <v>44</v>
      </c>
      <c r="E72" s="15" t="s">
        <v>228</v>
      </c>
      <c r="F72" s="16" t="s">
        <v>248</v>
      </c>
      <c r="G72" s="17">
        <v>0</v>
      </c>
      <c r="H72" s="18">
        <f t="shared" si="100"/>
        <v>0</v>
      </c>
      <c r="I72" s="48">
        <f t="shared" si="82"/>
        <v>0.99999999999999989</v>
      </c>
      <c r="J72" s="60" t="str">
        <f t="shared" si="101"/>
        <v>E</v>
      </c>
      <c r="K72" s="17">
        <v>0</v>
      </c>
      <c r="L72" s="18">
        <f t="shared" si="102"/>
        <v>0</v>
      </c>
      <c r="M72" s="48">
        <f t="shared" si="83"/>
        <v>0.99999999999999989</v>
      </c>
      <c r="N72" s="60" t="str">
        <f t="shared" si="103"/>
        <v>E</v>
      </c>
      <c r="O72" s="17">
        <v>0</v>
      </c>
      <c r="P72" s="18">
        <f t="shared" si="104"/>
        <v>0</v>
      </c>
      <c r="Q72" s="48">
        <f t="shared" si="84"/>
        <v>0.99999999999999989</v>
      </c>
      <c r="R72" s="60" t="str">
        <f t="shared" si="105"/>
        <v>E</v>
      </c>
      <c r="S72" s="17">
        <v>0</v>
      </c>
      <c r="T72" s="18">
        <f t="shared" si="106"/>
        <v>0</v>
      </c>
      <c r="U72" s="48">
        <f t="shared" si="85"/>
        <v>0.99999999999999989</v>
      </c>
      <c r="V72" s="60" t="str">
        <f t="shared" si="107"/>
        <v>E</v>
      </c>
      <c r="W72" s="17">
        <v>0</v>
      </c>
      <c r="X72" s="18">
        <f t="shared" si="108"/>
        <v>0</v>
      </c>
      <c r="Y72" s="48">
        <f t="shared" si="86"/>
        <v>0.99999999999999989</v>
      </c>
      <c r="Z72" s="60" t="str">
        <f t="shared" si="109"/>
        <v>E</v>
      </c>
      <c r="AA72" s="17">
        <v>1</v>
      </c>
      <c r="AB72" s="18">
        <f t="shared" si="110"/>
        <v>1.0869565217391304E-2</v>
      </c>
      <c r="AC72" s="48">
        <f t="shared" si="87"/>
        <v>0.99999999999999989</v>
      </c>
      <c r="AD72" s="60" t="str">
        <f t="shared" si="111"/>
        <v>E</v>
      </c>
      <c r="AE72" s="17">
        <v>2</v>
      </c>
      <c r="AF72" s="18">
        <f t="shared" si="112"/>
        <v>2.1739130434782608E-2</v>
      </c>
      <c r="AG72" s="48">
        <f t="shared" si="88"/>
        <v>0.98913043478260854</v>
      </c>
      <c r="AH72" s="60" t="str">
        <f t="shared" si="113"/>
        <v>E</v>
      </c>
      <c r="AI72" s="17">
        <v>6</v>
      </c>
      <c r="AJ72" s="18">
        <f t="shared" si="114"/>
        <v>6.5217391304347824E-2</v>
      </c>
      <c r="AK72" s="48">
        <f t="shared" si="89"/>
        <v>0.96739130434782594</v>
      </c>
      <c r="AL72" s="60" t="str">
        <f t="shared" si="115"/>
        <v>E</v>
      </c>
      <c r="AM72" s="17">
        <v>7</v>
      </c>
      <c r="AN72" s="18">
        <f t="shared" si="116"/>
        <v>7.6086956521739135E-2</v>
      </c>
      <c r="AO72" s="48">
        <f t="shared" si="90"/>
        <v>0.90217391304347816</v>
      </c>
      <c r="AP72" s="60" t="str">
        <f t="shared" si="117"/>
        <v>E</v>
      </c>
      <c r="AQ72" s="17">
        <v>13</v>
      </c>
      <c r="AR72" s="18">
        <f t="shared" si="118"/>
        <v>0.14130434782608695</v>
      </c>
      <c r="AS72" s="48">
        <f t="shared" si="91"/>
        <v>0.82608695652173902</v>
      </c>
      <c r="AT72" s="76" t="str">
        <f t="shared" si="119"/>
        <v>D</v>
      </c>
      <c r="AU72" s="17">
        <v>13</v>
      </c>
      <c r="AV72" s="18">
        <f t="shared" si="120"/>
        <v>0.14130434782608695</v>
      </c>
      <c r="AW72" s="48">
        <f t="shared" si="92"/>
        <v>0.68478260869565211</v>
      </c>
      <c r="AX72" s="76" t="str">
        <f t="shared" si="121"/>
        <v>C</v>
      </c>
      <c r="AY72" s="17">
        <v>16</v>
      </c>
      <c r="AZ72" s="18">
        <f t="shared" si="122"/>
        <v>0.17391304347826086</v>
      </c>
      <c r="BA72" s="48">
        <f t="shared" si="131"/>
        <v>0.54347826086956519</v>
      </c>
      <c r="BB72" s="76" t="str">
        <f t="shared" si="123"/>
        <v>B</v>
      </c>
      <c r="BC72" s="56">
        <f t="shared" si="132"/>
        <v>34</v>
      </c>
      <c r="BD72" s="45">
        <f t="shared" si="97"/>
        <v>0.36956521739130432</v>
      </c>
      <c r="BE72" s="45">
        <f t="shared" si="98"/>
        <v>0.36956521739130432</v>
      </c>
      <c r="BF72" s="80" t="str">
        <f t="shared" si="124"/>
        <v>A</v>
      </c>
      <c r="BG72" s="17">
        <v>26</v>
      </c>
      <c r="BH72" s="18">
        <f t="shared" si="93"/>
        <v>0.28260869565217389</v>
      </c>
      <c r="BI72" s="19">
        <f t="shared" si="94"/>
        <v>0.36956521739130432</v>
      </c>
      <c r="BJ72" s="17">
        <v>8</v>
      </c>
      <c r="BK72" s="18">
        <f t="shared" si="95"/>
        <v>8.6956521739130432E-2</v>
      </c>
      <c r="BL72" s="19">
        <f t="shared" si="96"/>
        <v>8.6956521739130432E-2</v>
      </c>
      <c r="BM72" s="20">
        <v>92</v>
      </c>
      <c r="BN72" s="21">
        <f t="shared" si="99"/>
        <v>28.282608695652176</v>
      </c>
      <c r="BP72" s="66">
        <f t="shared" si="125"/>
        <v>1</v>
      </c>
      <c r="BQ72" s="66">
        <f t="shared" si="126"/>
        <v>1</v>
      </c>
      <c r="BR72" s="66">
        <f t="shared" si="127"/>
        <v>1</v>
      </c>
      <c r="BS72" s="66">
        <f t="shared" si="128"/>
        <v>1</v>
      </c>
      <c r="BT72" s="66">
        <f t="shared" si="129"/>
        <v>9</v>
      </c>
      <c r="BU72" s="66">
        <f t="shared" si="130"/>
        <v>13</v>
      </c>
    </row>
    <row r="73" spans="1:73" ht="21" x14ac:dyDescent="0.2">
      <c r="A73" s="99"/>
      <c r="B73" s="22" t="s">
        <v>249</v>
      </c>
      <c r="C73" s="22" t="s">
        <v>250</v>
      </c>
      <c r="D73" s="22" t="s">
        <v>44</v>
      </c>
      <c r="E73" s="15" t="s">
        <v>234</v>
      </c>
      <c r="F73" s="16" t="s">
        <v>251</v>
      </c>
      <c r="G73" s="17">
        <v>0</v>
      </c>
      <c r="H73" s="18">
        <f t="shared" si="100"/>
        <v>0</v>
      </c>
      <c r="I73" s="48">
        <f t="shared" si="82"/>
        <v>0.99999999999999989</v>
      </c>
      <c r="J73" s="60" t="str">
        <f t="shared" si="101"/>
        <v>E</v>
      </c>
      <c r="K73" s="17">
        <v>0</v>
      </c>
      <c r="L73" s="18">
        <f t="shared" si="102"/>
        <v>0</v>
      </c>
      <c r="M73" s="48">
        <f t="shared" si="83"/>
        <v>0.99999999999999989</v>
      </c>
      <c r="N73" s="60" t="str">
        <f t="shared" si="103"/>
        <v>E</v>
      </c>
      <c r="O73" s="17">
        <v>2</v>
      </c>
      <c r="P73" s="18">
        <f t="shared" si="104"/>
        <v>7.5471698113207548E-3</v>
      </c>
      <c r="Q73" s="48">
        <f t="shared" si="84"/>
        <v>0.99999999999999989</v>
      </c>
      <c r="R73" s="60" t="str">
        <f t="shared" si="105"/>
        <v>E</v>
      </c>
      <c r="S73" s="17">
        <v>2</v>
      </c>
      <c r="T73" s="18">
        <f t="shared" si="106"/>
        <v>7.5471698113207548E-3</v>
      </c>
      <c r="U73" s="48">
        <f t="shared" si="85"/>
        <v>0.99245283018867914</v>
      </c>
      <c r="V73" s="60" t="str">
        <f t="shared" si="107"/>
        <v>E</v>
      </c>
      <c r="W73" s="17">
        <v>6</v>
      </c>
      <c r="X73" s="18">
        <f t="shared" si="108"/>
        <v>2.2641509433962263E-2</v>
      </c>
      <c r="Y73" s="48">
        <f t="shared" si="86"/>
        <v>0.98490566037735838</v>
      </c>
      <c r="Z73" s="60" t="str">
        <f t="shared" si="109"/>
        <v>E</v>
      </c>
      <c r="AA73" s="17">
        <v>6</v>
      </c>
      <c r="AB73" s="18">
        <f t="shared" si="110"/>
        <v>2.2641509433962263E-2</v>
      </c>
      <c r="AC73" s="48">
        <f t="shared" si="87"/>
        <v>0.96226415094339612</v>
      </c>
      <c r="AD73" s="60" t="str">
        <f t="shared" si="111"/>
        <v>E</v>
      </c>
      <c r="AE73" s="17">
        <v>19</v>
      </c>
      <c r="AF73" s="18">
        <f t="shared" si="112"/>
        <v>7.1698113207547168E-2</v>
      </c>
      <c r="AG73" s="48">
        <f t="shared" si="88"/>
        <v>0.93962264150943386</v>
      </c>
      <c r="AH73" s="60" t="str">
        <f t="shared" si="113"/>
        <v>E</v>
      </c>
      <c r="AI73" s="17">
        <v>23</v>
      </c>
      <c r="AJ73" s="18">
        <f t="shared" si="114"/>
        <v>8.6792452830188674E-2</v>
      </c>
      <c r="AK73" s="48">
        <f t="shared" si="89"/>
        <v>0.86792452830188671</v>
      </c>
      <c r="AL73" s="60" t="str">
        <f t="shared" si="115"/>
        <v>D</v>
      </c>
      <c r="AM73" s="17">
        <v>21</v>
      </c>
      <c r="AN73" s="18">
        <f t="shared" si="116"/>
        <v>7.9245283018867921E-2</v>
      </c>
      <c r="AO73" s="48">
        <f t="shared" si="90"/>
        <v>0.78113207547169805</v>
      </c>
      <c r="AP73" s="60" t="str">
        <f t="shared" si="117"/>
        <v>D</v>
      </c>
      <c r="AQ73" s="17">
        <v>26</v>
      </c>
      <c r="AR73" s="18">
        <f t="shared" si="118"/>
        <v>9.8113207547169817E-2</v>
      </c>
      <c r="AS73" s="48">
        <f t="shared" si="91"/>
        <v>0.70188679245283014</v>
      </c>
      <c r="AT73" s="76" t="str">
        <f t="shared" si="119"/>
        <v>D</v>
      </c>
      <c r="AU73" s="17">
        <v>42</v>
      </c>
      <c r="AV73" s="18">
        <f t="shared" si="120"/>
        <v>0.15849056603773584</v>
      </c>
      <c r="AW73" s="48">
        <f t="shared" si="92"/>
        <v>0.60377358490566035</v>
      </c>
      <c r="AX73" s="76" t="str">
        <f t="shared" si="121"/>
        <v>C</v>
      </c>
      <c r="AY73" s="17">
        <v>16</v>
      </c>
      <c r="AZ73" s="18">
        <f t="shared" si="122"/>
        <v>6.0377358490566038E-2</v>
      </c>
      <c r="BA73" s="48">
        <f t="shared" si="131"/>
        <v>0.44528301886792448</v>
      </c>
      <c r="BB73" s="76" t="str">
        <f t="shared" si="123"/>
        <v>B</v>
      </c>
      <c r="BC73" s="56">
        <f t="shared" si="132"/>
        <v>102</v>
      </c>
      <c r="BD73" s="45">
        <f t="shared" si="97"/>
        <v>0.38490566037735852</v>
      </c>
      <c r="BE73" s="45">
        <f t="shared" si="98"/>
        <v>0.38490566037735852</v>
      </c>
      <c r="BF73" s="80" t="str">
        <f t="shared" si="124"/>
        <v>A</v>
      </c>
      <c r="BG73" s="17">
        <v>78</v>
      </c>
      <c r="BH73" s="18">
        <f t="shared" si="93"/>
        <v>0.29433962264150942</v>
      </c>
      <c r="BI73" s="19">
        <f t="shared" si="94"/>
        <v>0.38490566037735846</v>
      </c>
      <c r="BJ73" s="17">
        <v>24</v>
      </c>
      <c r="BK73" s="18">
        <f t="shared" si="95"/>
        <v>9.056603773584905E-2</v>
      </c>
      <c r="BL73" s="19">
        <f t="shared" si="96"/>
        <v>9.056603773584905E-2</v>
      </c>
      <c r="BM73" s="20">
        <v>265</v>
      </c>
      <c r="BN73" s="21">
        <f t="shared" si="99"/>
        <v>27.664150943396226</v>
      </c>
      <c r="BP73" s="66">
        <f t="shared" si="125"/>
        <v>1</v>
      </c>
      <c r="BQ73" s="66">
        <f t="shared" si="126"/>
        <v>1</v>
      </c>
      <c r="BR73" s="66">
        <f t="shared" si="127"/>
        <v>1</v>
      </c>
      <c r="BS73" s="66">
        <f t="shared" si="128"/>
        <v>3</v>
      </c>
      <c r="BT73" s="66">
        <f t="shared" si="129"/>
        <v>7</v>
      </c>
      <c r="BU73" s="66">
        <f t="shared" si="130"/>
        <v>13</v>
      </c>
    </row>
    <row r="74" spans="1:73" ht="21" x14ac:dyDescent="0.2">
      <c r="A74" s="99"/>
      <c r="B74" s="22" t="s">
        <v>252</v>
      </c>
      <c r="C74" s="22" t="s">
        <v>253</v>
      </c>
      <c r="D74" s="22" t="s">
        <v>44</v>
      </c>
      <c r="E74" s="15" t="s">
        <v>238</v>
      </c>
      <c r="F74" s="16" t="s">
        <v>254</v>
      </c>
      <c r="G74" s="17">
        <v>6</v>
      </c>
      <c r="H74" s="18">
        <f t="shared" si="100"/>
        <v>7.1770334928229667E-3</v>
      </c>
      <c r="I74" s="48">
        <f t="shared" si="82"/>
        <v>0.99999999999999978</v>
      </c>
      <c r="J74" s="60" t="str">
        <f t="shared" si="101"/>
        <v>E</v>
      </c>
      <c r="K74" s="17">
        <v>2</v>
      </c>
      <c r="L74" s="18">
        <f t="shared" si="102"/>
        <v>2.3923444976076554E-3</v>
      </c>
      <c r="M74" s="48">
        <f t="shared" si="83"/>
        <v>0.99282296650717683</v>
      </c>
      <c r="N74" s="60" t="str">
        <f t="shared" si="103"/>
        <v>E</v>
      </c>
      <c r="O74" s="17">
        <v>9</v>
      </c>
      <c r="P74" s="18">
        <f t="shared" si="104"/>
        <v>1.076555023923445E-2</v>
      </c>
      <c r="Q74" s="48">
        <f t="shared" si="84"/>
        <v>0.99043062200956922</v>
      </c>
      <c r="R74" s="60" t="str">
        <f t="shared" si="105"/>
        <v>E</v>
      </c>
      <c r="S74" s="17">
        <v>15</v>
      </c>
      <c r="T74" s="18">
        <f t="shared" si="106"/>
        <v>1.7942583732057416E-2</v>
      </c>
      <c r="U74" s="48">
        <f t="shared" si="85"/>
        <v>0.97966507177033479</v>
      </c>
      <c r="V74" s="60" t="str">
        <f t="shared" si="107"/>
        <v>E</v>
      </c>
      <c r="W74" s="17">
        <v>15</v>
      </c>
      <c r="X74" s="18">
        <f t="shared" si="108"/>
        <v>1.7942583732057416E-2</v>
      </c>
      <c r="Y74" s="48">
        <f t="shared" si="86"/>
        <v>0.96172248803827742</v>
      </c>
      <c r="Z74" s="60" t="str">
        <f t="shared" si="109"/>
        <v>E</v>
      </c>
      <c r="AA74" s="17">
        <v>21</v>
      </c>
      <c r="AB74" s="18">
        <f t="shared" si="110"/>
        <v>2.5119617224880382E-2</v>
      </c>
      <c r="AC74" s="48">
        <f t="shared" si="87"/>
        <v>0.94377990430622005</v>
      </c>
      <c r="AD74" s="60" t="str">
        <f t="shared" si="111"/>
        <v>E</v>
      </c>
      <c r="AE74" s="17">
        <v>31</v>
      </c>
      <c r="AF74" s="18">
        <f t="shared" si="112"/>
        <v>3.7081339712918659E-2</v>
      </c>
      <c r="AG74" s="48">
        <f t="shared" si="88"/>
        <v>0.91866028708133962</v>
      </c>
      <c r="AH74" s="60" t="str">
        <f t="shared" si="113"/>
        <v>E</v>
      </c>
      <c r="AI74" s="17">
        <v>44</v>
      </c>
      <c r="AJ74" s="18">
        <f t="shared" si="114"/>
        <v>5.2631578947368418E-2</v>
      </c>
      <c r="AK74" s="48">
        <f t="shared" si="89"/>
        <v>0.88157894736842102</v>
      </c>
      <c r="AL74" s="60" t="str">
        <f t="shared" si="115"/>
        <v>D</v>
      </c>
      <c r="AM74" s="17">
        <v>72</v>
      </c>
      <c r="AN74" s="18">
        <f t="shared" si="116"/>
        <v>8.6124401913875603E-2</v>
      </c>
      <c r="AO74" s="48">
        <f t="shared" si="90"/>
        <v>0.82894736842105254</v>
      </c>
      <c r="AP74" s="60" t="str">
        <f t="shared" si="117"/>
        <v>D</v>
      </c>
      <c r="AQ74" s="17">
        <v>71</v>
      </c>
      <c r="AR74" s="18">
        <f t="shared" si="118"/>
        <v>8.4928229665071769E-2</v>
      </c>
      <c r="AS74" s="48">
        <f t="shared" si="91"/>
        <v>0.74282296650717694</v>
      </c>
      <c r="AT74" s="76" t="str">
        <f t="shared" si="119"/>
        <v>D</v>
      </c>
      <c r="AU74" s="17">
        <v>81</v>
      </c>
      <c r="AV74" s="18">
        <f t="shared" si="120"/>
        <v>9.6889952153110054E-2</v>
      </c>
      <c r="AW74" s="48">
        <f t="shared" si="92"/>
        <v>0.6578947368421052</v>
      </c>
      <c r="AX74" s="76" t="str">
        <f t="shared" si="121"/>
        <v>C</v>
      </c>
      <c r="AY74" s="17">
        <v>120</v>
      </c>
      <c r="AZ74" s="18">
        <f t="shared" si="122"/>
        <v>0.14354066985645933</v>
      </c>
      <c r="BA74" s="48">
        <f t="shared" si="131"/>
        <v>0.56100478468899517</v>
      </c>
      <c r="BB74" s="76" t="str">
        <f t="shared" si="123"/>
        <v>B</v>
      </c>
      <c r="BC74" s="56">
        <f t="shared" si="132"/>
        <v>349</v>
      </c>
      <c r="BD74" s="45">
        <f t="shared" si="97"/>
        <v>0.41746411483253587</v>
      </c>
      <c r="BE74" s="45">
        <f t="shared" si="98"/>
        <v>0.41746411483253587</v>
      </c>
      <c r="BF74" s="80" t="str">
        <f t="shared" si="124"/>
        <v>A</v>
      </c>
      <c r="BG74" s="17">
        <v>265</v>
      </c>
      <c r="BH74" s="18">
        <f t="shared" si="93"/>
        <v>0.31698564593301437</v>
      </c>
      <c r="BI74" s="19">
        <f t="shared" si="94"/>
        <v>0.41746411483253587</v>
      </c>
      <c r="BJ74" s="17">
        <v>84</v>
      </c>
      <c r="BK74" s="18">
        <f t="shared" si="95"/>
        <v>0.10047846889952153</v>
      </c>
      <c r="BL74" s="19">
        <f t="shared" si="96"/>
        <v>0.10047846889952153</v>
      </c>
      <c r="BM74" s="20">
        <v>836</v>
      </c>
      <c r="BN74" s="21">
        <f t="shared" si="99"/>
        <v>27.876794258373206</v>
      </c>
      <c r="BP74" s="66">
        <f t="shared" si="125"/>
        <v>1</v>
      </c>
      <c r="BQ74" s="66">
        <f t="shared" si="126"/>
        <v>1</v>
      </c>
      <c r="BR74" s="66">
        <f t="shared" si="127"/>
        <v>1</v>
      </c>
      <c r="BS74" s="66">
        <f t="shared" si="128"/>
        <v>3</v>
      </c>
      <c r="BT74" s="66">
        <f t="shared" si="129"/>
        <v>7</v>
      </c>
      <c r="BU74" s="66">
        <f t="shared" si="130"/>
        <v>13</v>
      </c>
    </row>
    <row r="75" spans="1:73" ht="21" x14ac:dyDescent="0.2">
      <c r="A75" s="99"/>
      <c r="B75" s="22" t="s">
        <v>255</v>
      </c>
      <c r="C75" s="22" t="s">
        <v>256</v>
      </c>
      <c r="D75" s="22" t="s">
        <v>44</v>
      </c>
      <c r="E75" s="15" t="s">
        <v>244</v>
      </c>
      <c r="F75" s="16" t="s">
        <v>257</v>
      </c>
      <c r="G75" s="17">
        <v>4</v>
      </c>
      <c r="H75" s="18">
        <f t="shared" si="100"/>
        <v>9.8280098280098278E-3</v>
      </c>
      <c r="I75" s="48">
        <f t="shared" si="82"/>
        <v>1</v>
      </c>
      <c r="J75" s="60" t="str">
        <f t="shared" si="101"/>
        <v>E</v>
      </c>
      <c r="K75" s="17">
        <v>2</v>
      </c>
      <c r="L75" s="18">
        <f t="shared" si="102"/>
        <v>4.9140049140049139E-3</v>
      </c>
      <c r="M75" s="48">
        <f t="shared" si="83"/>
        <v>0.9901719901719902</v>
      </c>
      <c r="N75" s="60" t="str">
        <f t="shared" si="103"/>
        <v>E</v>
      </c>
      <c r="O75" s="17">
        <v>6</v>
      </c>
      <c r="P75" s="18">
        <f t="shared" si="104"/>
        <v>1.4742014742014743E-2</v>
      </c>
      <c r="Q75" s="48">
        <f t="shared" si="84"/>
        <v>0.98525798525798525</v>
      </c>
      <c r="R75" s="60" t="str">
        <f t="shared" si="105"/>
        <v>E</v>
      </c>
      <c r="S75" s="17">
        <v>1</v>
      </c>
      <c r="T75" s="18">
        <f t="shared" si="106"/>
        <v>2.4570024570024569E-3</v>
      </c>
      <c r="U75" s="48">
        <f t="shared" si="85"/>
        <v>0.97051597051597049</v>
      </c>
      <c r="V75" s="60" t="str">
        <f t="shared" si="107"/>
        <v>E</v>
      </c>
      <c r="W75" s="17">
        <v>5</v>
      </c>
      <c r="X75" s="18">
        <f t="shared" si="108"/>
        <v>1.2285012285012284E-2</v>
      </c>
      <c r="Y75" s="48">
        <f t="shared" si="86"/>
        <v>0.96805896805896807</v>
      </c>
      <c r="Z75" s="60" t="str">
        <f t="shared" si="109"/>
        <v>E</v>
      </c>
      <c r="AA75" s="17">
        <v>6</v>
      </c>
      <c r="AB75" s="18">
        <f t="shared" si="110"/>
        <v>1.4742014742014743E-2</v>
      </c>
      <c r="AC75" s="48">
        <f t="shared" si="87"/>
        <v>0.95577395577395574</v>
      </c>
      <c r="AD75" s="60" t="str">
        <f t="shared" si="111"/>
        <v>E</v>
      </c>
      <c r="AE75" s="17">
        <v>23</v>
      </c>
      <c r="AF75" s="18">
        <f t="shared" si="112"/>
        <v>5.6511056511056514E-2</v>
      </c>
      <c r="AG75" s="48">
        <f t="shared" si="88"/>
        <v>0.94103194103194099</v>
      </c>
      <c r="AH75" s="60" t="str">
        <f t="shared" si="113"/>
        <v>E</v>
      </c>
      <c r="AI75" s="17">
        <v>17</v>
      </c>
      <c r="AJ75" s="18">
        <f t="shared" si="114"/>
        <v>4.1769041769041768E-2</v>
      </c>
      <c r="AK75" s="48">
        <f t="shared" si="89"/>
        <v>0.88452088452088451</v>
      </c>
      <c r="AL75" s="60" t="str">
        <f t="shared" si="115"/>
        <v>D</v>
      </c>
      <c r="AM75" s="17">
        <v>34</v>
      </c>
      <c r="AN75" s="18">
        <f t="shared" si="116"/>
        <v>8.3538083538083535E-2</v>
      </c>
      <c r="AO75" s="48">
        <f t="shared" si="90"/>
        <v>0.84275184275184278</v>
      </c>
      <c r="AP75" s="60" t="str">
        <f t="shared" si="117"/>
        <v>D</v>
      </c>
      <c r="AQ75" s="17">
        <v>54</v>
      </c>
      <c r="AR75" s="18">
        <f t="shared" si="118"/>
        <v>0.13267813267813267</v>
      </c>
      <c r="AS75" s="48">
        <f t="shared" si="91"/>
        <v>0.75921375921375922</v>
      </c>
      <c r="AT75" s="76" t="str">
        <f t="shared" si="119"/>
        <v>D</v>
      </c>
      <c r="AU75" s="17">
        <v>80</v>
      </c>
      <c r="AV75" s="18">
        <f t="shared" si="120"/>
        <v>0.19656019656019655</v>
      </c>
      <c r="AW75" s="48">
        <f t="shared" si="92"/>
        <v>0.62653562653562656</v>
      </c>
      <c r="AX75" s="76" t="str">
        <f t="shared" si="121"/>
        <v>C</v>
      </c>
      <c r="AY75" s="17">
        <v>33</v>
      </c>
      <c r="AZ75" s="18">
        <f t="shared" si="122"/>
        <v>8.1081081081081086E-2</v>
      </c>
      <c r="BA75" s="48">
        <f t="shared" si="131"/>
        <v>0.42997542997542998</v>
      </c>
      <c r="BB75" s="76" t="str">
        <f t="shared" si="123"/>
        <v>B</v>
      </c>
      <c r="BC75" s="56">
        <f t="shared" si="132"/>
        <v>142</v>
      </c>
      <c r="BD75" s="45">
        <f t="shared" si="97"/>
        <v>0.34889434889434889</v>
      </c>
      <c r="BE75" s="45">
        <f t="shared" si="98"/>
        <v>0.34889434889434889</v>
      </c>
      <c r="BF75" s="80" t="str">
        <f t="shared" si="124"/>
        <v>A</v>
      </c>
      <c r="BG75" s="17">
        <v>113</v>
      </c>
      <c r="BH75" s="18">
        <f t="shared" si="93"/>
        <v>0.27764127764127766</v>
      </c>
      <c r="BI75" s="19">
        <f t="shared" si="94"/>
        <v>0.34889434889434889</v>
      </c>
      <c r="BJ75" s="17">
        <v>29</v>
      </c>
      <c r="BK75" s="18">
        <f t="shared" si="95"/>
        <v>7.125307125307126E-2</v>
      </c>
      <c r="BL75" s="19">
        <f t="shared" si="96"/>
        <v>7.125307125307126E-2</v>
      </c>
      <c r="BM75" s="20">
        <v>407</v>
      </c>
      <c r="BN75" s="21">
        <f t="shared" si="99"/>
        <v>27.702702702702702</v>
      </c>
      <c r="BP75" s="66">
        <f t="shared" si="125"/>
        <v>1</v>
      </c>
      <c r="BQ75" s="66">
        <f t="shared" si="126"/>
        <v>1</v>
      </c>
      <c r="BR75" s="66">
        <f t="shared" si="127"/>
        <v>1</v>
      </c>
      <c r="BS75" s="66">
        <f t="shared" si="128"/>
        <v>3</v>
      </c>
      <c r="BT75" s="66">
        <f t="shared" si="129"/>
        <v>7</v>
      </c>
      <c r="BU75" s="66">
        <f t="shared" si="130"/>
        <v>13</v>
      </c>
    </row>
    <row r="76" spans="1:73" x14ac:dyDescent="0.2">
      <c r="A76" s="99"/>
      <c r="B76" s="71"/>
      <c r="C76" s="71"/>
      <c r="D76" s="72"/>
      <c r="E76" s="15" t="s">
        <v>258</v>
      </c>
      <c r="F76" s="16" t="s">
        <v>259</v>
      </c>
      <c r="G76" s="17">
        <v>1</v>
      </c>
      <c r="H76" s="18">
        <f t="shared" si="100"/>
        <v>9.8039215686274508E-3</v>
      </c>
      <c r="I76" s="48">
        <f t="shared" si="82"/>
        <v>1</v>
      </c>
      <c r="J76" s="60" t="str">
        <f t="shared" si="101"/>
        <v>E</v>
      </c>
      <c r="K76" s="17">
        <v>2</v>
      </c>
      <c r="L76" s="18">
        <f t="shared" si="102"/>
        <v>1.9607843137254902E-2</v>
      </c>
      <c r="M76" s="48">
        <f t="shared" si="83"/>
        <v>0.99019607843137258</v>
      </c>
      <c r="N76" s="60" t="str">
        <f t="shared" si="103"/>
        <v>E</v>
      </c>
      <c r="O76" s="17">
        <v>0</v>
      </c>
      <c r="P76" s="18">
        <f t="shared" si="104"/>
        <v>0</v>
      </c>
      <c r="Q76" s="48">
        <f t="shared" si="84"/>
        <v>0.97058823529411764</v>
      </c>
      <c r="R76" s="60" t="str">
        <f t="shared" si="105"/>
        <v>E</v>
      </c>
      <c r="S76" s="17">
        <v>0</v>
      </c>
      <c r="T76" s="18">
        <f t="shared" si="106"/>
        <v>0</v>
      </c>
      <c r="U76" s="48">
        <f t="shared" si="85"/>
        <v>0.97058823529411764</v>
      </c>
      <c r="V76" s="60" t="str">
        <f t="shared" si="107"/>
        <v>E</v>
      </c>
      <c r="W76" s="17">
        <v>0</v>
      </c>
      <c r="X76" s="18">
        <f t="shared" si="108"/>
        <v>0</v>
      </c>
      <c r="Y76" s="48">
        <f t="shared" si="86"/>
        <v>0.97058823529411764</v>
      </c>
      <c r="Z76" s="60" t="str">
        <f t="shared" si="109"/>
        <v>E</v>
      </c>
      <c r="AA76" s="17">
        <v>1</v>
      </c>
      <c r="AB76" s="18">
        <f t="shared" si="110"/>
        <v>9.8039215686274508E-3</v>
      </c>
      <c r="AC76" s="48">
        <f t="shared" si="87"/>
        <v>0.97058823529411764</v>
      </c>
      <c r="AD76" s="60" t="str">
        <f t="shared" si="111"/>
        <v>E</v>
      </c>
      <c r="AE76" s="17">
        <v>1</v>
      </c>
      <c r="AF76" s="18">
        <f t="shared" si="112"/>
        <v>9.8039215686274508E-3</v>
      </c>
      <c r="AG76" s="48">
        <f t="shared" si="88"/>
        <v>0.96078431372549022</v>
      </c>
      <c r="AH76" s="60" t="str">
        <f t="shared" si="113"/>
        <v>E</v>
      </c>
      <c r="AI76" s="17">
        <v>3</v>
      </c>
      <c r="AJ76" s="18">
        <f t="shared" si="114"/>
        <v>2.9411764705882353E-2</v>
      </c>
      <c r="AK76" s="48">
        <f t="shared" si="89"/>
        <v>0.95098039215686281</v>
      </c>
      <c r="AL76" s="60" t="str">
        <f t="shared" si="115"/>
        <v>E</v>
      </c>
      <c r="AM76" s="17">
        <v>5</v>
      </c>
      <c r="AN76" s="18">
        <f t="shared" si="116"/>
        <v>4.9019607843137254E-2</v>
      </c>
      <c r="AO76" s="48">
        <f t="shared" si="90"/>
        <v>0.92156862745098045</v>
      </c>
      <c r="AP76" s="60" t="str">
        <f t="shared" si="117"/>
        <v>E</v>
      </c>
      <c r="AQ76" s="17">
        <v>8</v>
      </c>
      <c r="AR76" s="18">
        <f t="shared" si="118"/>
        <v>7.8431372549019607E-2</v>
      </c>
      <c r="AS76" s="48">
        <f t="shared" si="91"/>
        <v>0.87254901960784315</v>
      </c>
      <c r="AT76" s="76" t="str">
        <f t="shared" si="119"/>
        <v>D</v>
      </c>
      <c r="AU76" s="17">
        <v>21</v>
      </c>
      <c r="AV76" s="18">
        <f t="shared" si="120"/>
        <v>0.20588235294117646</v>
      </c>
      <c r="AW76" s="48">
        <f t="shared" si="92"/>
        <v>0.79411764705882359</v>
      </c>
      <c r="AX76" s="76" t="str">
        <f t="shared" si="121"/>
        <v>C</v>
      </c>
      <c r="AY76" s="17">
        <v>13</v>
      </c>
      <c r="AZ76" s="18">
        <f t="shared" si="122"/>
        <v>0.12745098039215685</v>
      </c>
      <c r="BA76" s="48">
        <f t="shared" si="131"/>
        <v>0.58823529411764708</v>
      </c>
      <c r="BB76" s="76" t="str">
        <f t="shared" si="123"/>
        <v>B</v>
      </c>
      <c r="BC76" s="56">
        <f t="shared" si="132"/>
        <v>47</v>
      </c>
      <c r="BD76" s="45">
        <f t="shared" si="97"/>
        <v>0.46078431372549017</v>
      </c>
      <c r="BE76" s="45">
        <f t="shared" si="98"/>
        <v>0.46078431372549017</v>
      </c>
      <c r="BF76" s="80" t="str">
        <f t="shared" si="124"/>
        <v>A</v>
      </c>
      <c r="BG76" s="17">
        <v>35</v>
      </c>
      <c r="BH76" s="18">
        <f t="shared" si="93"/>
        <v>0.34313725490196079</v>
      </c>
      <c r="BI76" s="19">
        <f t="shared" si="94"/>
        <v>0.46078431372549022</v>
      </c>
      <c r="BJ76" s="17">
        <v>12</v>
      </c>
      <c r="BK76" s="18">
        <f t="shared" si="95"/>
        <v>0.11764705882352941</v>
      </c>
      <c r="BL76" s="19">
        <f t="shared" si="96"/>
        <v>0.11764705882352941</v>
      </c>
      <c r="BM76" s="20">
        <v>102</v>
      </c>
      <c r="BN76" s="21">
        <f t="shared" si="99"/>
        <v>28.421568627450981</v>
      </c>
      <c r="BP76" s="66">
        <f t="shared" si="125"/>
        <v>1</v>
      </c>
      <c r="BQ76" s="66">
        <f t="shared" si="126"/>
        <v>1</v>
      </c>
      <c r="BR76" s="66">
        <f t="shared" si="127"/>
        <v>1</v>
      </c>
      <c r="BS76" s="66">
        <f t="shared" si="128"/>
        <v>1</v>
      </c>
      <c r="BT76" s="66">
        <f t="shared" si="129"/>
        <v>9</v>
      </c>
      <c r="BU76" s="66">
        <f t="shared" si="130"/>
        <v>13</v>
      </c>
    </row>
    <row r="77" spans="1:73" ht="21.75" thickBot="1" x14ac:dyDescent="0.25">
      <c r="A77" s="100"/>
      <c r="B77" s="23" t="s">
        <v>260</v>
      </c>
      <c r="C77" s="23" t="s">
        <v>261</v>
      </c>
      <c r="D77" s="23" t="s">
        <v>44</v>
      </c>
      <c r="E77" s="24" t="s">
        <v>262</v>
      </c>
      <c r="F77" s="25" t="s">
        <v>263</v>
      </c>
      <c r="G77" s="26">
        <v>1</v>
      </c>
      <c r="H77" s="27">
        <f t="shared" si="100"/>
        <v>7.3529411764705881E-3</v>
      </c>
      <c r="I77" s="49">
        <f t="shared" si="82"/>
        <v>1</v>
      </c>
      <c r="J77" s="62" t="str">
        <f t="shared" si="101"/>
        <v>E</v>
      </c>
      <c r="K77" s="26">
        <v>1</v>
      </c>
      <c r="L77" s="27">
        <f t="shared" si="102"/>
        <v>7.3529411764705881E-3</v>
      </c>
      <c r="M77" s="49">
        <f t="shared" si="83"/>
        <v>0.99264705882352944</v>
      </c>
      <c r="N77" s="62" t="str">
        <f t="shared" si="103"/>
        <v>E</v>
      </c>
      <c r="O77" s="26">
        <v>3</v>
      </c>
      <c r="P77" s="27">
        <f t="shared" si="104"/>
        <v>2.2058823529411766E-2</v>
      </c>
      <c r="Q77" s="49">
        <f t="shared" si="84"/>
        <v>0.98529411764705888</v>
      </c>
      <c r="R77" s="62" t="str">
        <f t="shared" si="105"/>
        <v>E</v>
      </c>
      <c r="S77" s="26">
        <v>0</v>
      </c>
      <c r="T77" s="27">
        <f t="shared" si="106"/>
        <v>0</v>
      </c>
      <c r="U77" s="49">
        <f t="shared" si="85"/>
        <v>0.96323529411764708</v>
      </c>
      <c r="V77" s="62" t="str">
        <f t="shared" si="107"/>
        <v>E</v>
      </c>
      <c r="W77" s="26">
        <v>5</v>
      </c>
      <c r="X77" s="27">
        <f t="shared" si="108"/>
        <v>3.6764705882352942E-2</v>
      </c>
      <c r="Y77" s="49">
        <f t="shared" si="86"/>
        <v>0.96323529411764708</v>
      </c>
      <c r="Z77" s="62" t="str">
        <f t="shared" si="109"/>
        <v>E</v>
      </c>
      <c r="AA77" s="26">
        <v>1</v>
      </c>
      <c r="AB77" s="27">
        <f t="shared" si="110"/>
        <v>7.3529411764705881E-3</v>
      </c>
      <c r="AC77" s="49">
        <f t="shared" si="87"/>
        <v>0.92647058823529416</v>
      </c>
      <c r="AD77" s="62" t="str">
        <f t="shared" si="111"/>
        <v>E</v>
      </c>
      <c r="AE77" s="26">
        <v>5</v>
      </c>
      <c r="AF77" s="27">
        <f t="shared" si="112"/>
        <v>3.6764705882352942E-2</v>
      </c>
      <c r="AG77" s="49">
        <f t="shared" si="88"/>
        <v>0.91911764705882359</v>
      </c>
      <c r="AH77" s="62" t="str">
        <f t="shared" si="113"/>
        <v>E</v>
      </c>
      <c r="AI77" s="26">
        <v>4</v>
      </c>
      <c r="AJ77" s="27">
        <f t="shared" si="114"/>
        <v>2.9411764705882353E-2</v>
      </c>
      <c r="AK77" s="49">
        <f t="shared" si="89"/>
        <v>0.88235294117647067</v>
      </c>
      <c r="AL77" s="62" t="str">
        <f t="shared" si="115"/>
        <v>D</v>
      </c>
      <c r="AM77" s="26">
        <v>7</v>
      </c>
      <c r="AN77" s="27">
        <f t="shared" si="116"/>
        <v>5.1470588235294115E-2</v>
      </c>
      <c r="AO77" s="49">
        <f t="shared" si="90"/>
        <v>0.85294117647058831</v>
      </c>
      <c r="AP77" s="62" t="str">
        <f t="shared" si="117"/>
        <v>D</v>
      </c>
      <c r="AQ77" s="26">
        <v>17</v>
      </c>
      <c r="AR77" s="27">
        <f t="shared" si="118"/>
        <v>0.125</v>
      </c>
      <c r="AS77" s="49">
        <f t="shared" si="91"/>
        <v>0.80147058823529416</v>
      </c>
      <c r="AT77" s="77" t="str">
        <f t="shared" si="119"/>
        <v>D</v>
      </c>
      <c r="AU77" s="26">
        <v>16</v>
      </c>
      <c r="AV77" s="27">
        <f t="shared" si="120"/>
        <v>0.11764705882352941</v>
      </c>
      <c r="AW77" s="49">
        <f t="shared" si="92"/>
        <v>0.67647058823529416</v>
      </c>
      <c r="AX77" s="77" t="str">
        <f t="shared" si="121"/>
        <v>C</v>
      </c>
      <c r="AY77" s="26">
        <v>25</v>
      </c>
      <c r="AZ77" s="27">
        <f t="shared" si="122"/>
        <v>0.18382352941176472</v>
      </c>
      <c r="BA77" s="49">
        <f t="shared" si="131"/>
        <v>0.55882352941176472</v>
      </c>
      <c r="BB77" s="77" t="str">
        <f t="shared" si="123"/>
        <v>B</v>
      </c>
      <c r="BC77" s="57">
        <f t="shared" si="132"/>
        <v>51</v>
      </c>
      <c r="BD77" s="46">
        <f t="shared" si="97"/>
        <v>0.375</v>
      </c>
      <c r="BE77" s="46">
        <f t="shared" si="98"/>
        <v>0.375</v>
      </c>
      <c r="BF77" s="81" t="str">
        <f t="shared" si="124"/>
        <v>A</v>
      </c>
      <c r="BG77" s="26">
        <v>21</v>
      </c>
      <c r="BH77" s="27">
        <f t="shared" si="93"/>
        <v>0.15441176470588236</v>
      </c>
      <c r="BI77" s="28">
        <f t="shared" si="94"/>
        <v>0.375</v>
      </c>
      <c r="BJ77" s="26">
        <v>30</v>
      </c>
      <c r="BK77" s="27">
        <f t="shared" si="95"/>
        <v>0.22058823529411764</v>
      </c>
      <c r="BL77" s="28">
        <f t="shared" si="96"/>
        <v>0.22058823529411764</v>
      </c>
      <c r="BM77" s="29">
        <v>136</v>
      </c>
      <c r="BN77" s="30">
        <f t="shared" si="99"/>
        <v>27.897058823529413</v>
      </c>
      <c r="BP77" s="67">
        <f t="shared" si="125"/>
        <v>1</v>
      </c>
      <c r="BQ77" s="67">
        <f t="shared" si="126"/>
        <v>1</v>
      </c>
      <c r="BR77" s="67">
        <f t="shared" si="127"/>
        <v>1</v>
      </c>
      <c r="BS77" s="67">
        <f t="shared" si="128"/>
        <v>3</v>
      </c>
      <c r="BT77" s="67">
        <f t="shared" si="129"/>
        <v>7</v>
      </c>
      <c r="BU77" s="67">
        <f t="shared" si="130"/>
        <v>13</v>
      </c>
    </row>
    <row r="78" spans="1:73" ht="13.5" thickTop="1" x14ac:dyDescent="0.2"/>
  </sheetData>
  <mergeCells count="65">
    <mergeCell ref="BM3:BM5"/>
    <mergeCell ref="BN3:BN5"/>
    <mergeCell ref="BG4:BI4"/>
    <mergeCell ref="A4:A5"/>
    <mergeCell ref="B4:C5"/>
    <mergeCell ref="D4:D5"/>
    <mergeCell ref="E4:E5"/>
    <mergeCell ref="F4:F5"/>
    <mergeCell ref="D11:D12"/>
    <mergeCell ref="B13:B14"/>
    <mergeCell ref="C13:C14"/>
    <mergeCell ref="D13:D14"/>
    <mergeCell ref="G3:BL3"/>
    <mergeCell ref="AY4:BB4"/>
    <mergeCell ref="S4:V4"/>
    <mergeCell ref="D30:D31"/>
    <mergeCell ref="D34:D36"/>
    <mergeCell ref="BJ4:BL4"/>
    <mergeCell ref="A18:A29"/>
    <mergeCell ref="B18:B19"/>
    <mergeCell ref="C18:C19"/>
    <mergeCell ref="D18:D19"/>
    <mergeCell ref="B24:B25"/>
    <mergeCell ref="C24:C25"/>
    <mergeCell ref="D24:D25"/>
    <mergeCell ref="A6:A17"/>
    <mergeCell ref="B8:B10"/>
    <mergeCell ref="C8:C10"/>
    <mergeCell ref="D8:D10"/>
    <mergeCell ref="B11:B12"/>
    <mergeCell ref="C11:C12"/>
    <mergeCell ref="A37:A43"/>
    <mergeCell ref="A44:A46"/>
    <mergeCell ref="A30:A36"/>
    <mergeCell ref="B30:B31"/>
    <mergeCell ref="C30:C31"/>
    <mergeCell ref="A47:A55"/>
    <mergeCell ref="B57:B58"/>
    <mergeCell ref="C57:C58"/>
    <mergeCell ref="D57:D58"/>
    <mergeCell ref="B60:B61"/>
    <mergeCell ref="C60:C61"/>
    <mergeCell ref="A64:A77"/>
    <mergeCell ref="B66:B67"/>
    <mergeCell ref="C66:C67"/>
    <mergeCell ref="D66:D67"/>
    <mergeCell ref="B70:B71"/>
    <mergeCell ref="C70:C71"/>
    <mergeCell ref="D70:D71"/>
    <mergeCell ref="BP4:BU4"/>
    <mergeCell ref="C34:C36"/>
    <mergeCell ref="B34:B36"/>
    <mergeCell ref="A56:A63"/>
    <mergeCell ref="BC4:BF4"/>
    <mergeCell ref="AU4:AX4"/>
    <mergeCell ref="AQ4:AT4"/>
    <mergeCell ref="AM4:AP4"/>
    <mergeCell ref="AI4:AL4"/>
    <mergeCell ref="AE4:AH4"/>
    <mergeCell ref="AA4:AD4"/>
    <mergeCell ref="W4:Z4"/>
    <mergeCell ref="O4:R4"/>
    <mergeCell ref="K4:N4"/>
    <mergeCell ref="G4:J4"/>
    <mergeCell ref="D60:D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E22" sqref="E22"/>
    </sheetView>
  </sheetViews>
  <sheetFormatPr defaultRowHeight="12.75" x14ac:dyDescent="0.2"/>
  <cols>
    <col min="2" max="2" width="11.42578125" bestFit="1" customWidth="1"/>
    <col min="3" max="3" width="11.5703125" bestFit="1" customWidth="1"/>
  </cols>
  <sheetData>
    <row r="1" spans="1:3" x14ac:dyDescent="0.2">
      <c r="B1" t="s">
        <v>274</v>
      </c>
      <c r="C1" t="s">
        <v>275</v>
      </c>
    </row>
    <row r="2" spans="1:3" x14ac:dyDescent="0.2">
      <c r="A2" t="s">
        <v>276</v>
      </c>
      <c r="B2" s="59">
        <v>0.1</v>
      </c>
      <c r="C2" s="59">
        <f>+B2</f>
        <v>0.1</v>
      </c>
    </row>
    <row r="3" spans="1:3" x14ac:dyDescent="0.2">
      <c r="A3" t="s">
        <v>277</v>
      </c>
      <c r="B3" s="59">
        <v>0.25</v>
      </c>
      <c r="C3" s="59">
        <f>+C2+B3</f>
        <v>0.35</v>
      </c>
    </row>
    <row r="4" spans="1:3" x14ac:dyDescent="0.2">
      <c r="A4" t="s">
        <v>278</v>
      </c>
      <c r="B4" s="59">
        <v>0.3</v>
      </c>
      <c r="C4" s="59">
        <f t="shared" ref="C4:C6" si="0">+C3+B4</f>
        <v>0.64999999999999991</v>
      </c>
    </row>
    <row r="5" spans="1:3" x14ac:dyDescent="0.2">
      <c r="A5" t="s">
        <v>279</v>
      </c>
      <c r="B5" s="59">
        <v>0.25</v>
      </c>
      <c r="C5" s="59">
        <f t="shared" si="0"/>
        <v>0.89999999999999991</v>
      </c>
    </row>
    <row r="6" spans="1:3" x14ac:dyDescent="0.2">
      <c r="A6" t="s">
        <v>280</v>
      </c>
      <c r="B6" s="59">
        <v>0.1</v>
      </c>
      <c r="C6" s="59">
        <f t="shared" si="0"/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Distribuz esami_ETCS aa 21-22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Cargnello</dc:creator>
  <cp:lastModifiedBy>Sonia Bosero</cp:lastModifiedBy>
  <dcterms:created xsi:type="dcterms:W3CDTF">2023-06-14T08:13:59Z</dcterms:created>
  <dcterms:modified xsi:type="dcterms:W3CDTF">2023-09-25T15:56:28Z</dcterms:modified>
</cp:coreProperties>
</file>